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T:\1 DE SEMNAT  NICOLETA  2025\Retele apa-canal-str.Ulmului\PH FINAL\"/>
    </mc:Choice>
  </mc:AlternateContent>
  <xr:revisionPtr revIDLastSave="0" documentId="13_ncr:1_{89406691-714B-4CC6-9EEE-CC7D59C08668}" xr6:coauthVersionLast="47" xr6:coauthVersionMax="47" xr10:uidLastSave="{00000000-0000-0000-0000-000000000000}"/>
  <bookViews>
    <workbookView xWindow="1455" yWindow="1305" windowWidth="27345" windowHeight="14175" xr2:uid="{1415BD01-52F5-4E08-A11E-EE7E9A128365}"/>
  </bookViews>
  <sheets>
    <sheet name="DG " sheetId="1" r:id="rId1"/>
    <sheet name="Curs" sheetId="2" state="hidden" r:id="rId2"/>
    <sheet name="Date curs" sheetId="3" state="hidden" r:id="rId3"/>
  </sheets>
  <definedNames>
    <definedName name="ExternalData_3" localSheetId="2" hidden="1">'Date curs'!$A$1:$C$902</definedName>
    <definedName name="_xlnm.Print_Area" localSheetId="0">'DG '!$A$1:$F$86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2" i="1" l="1"/>
  <c r="C42" i="1"/>
  <c r="D42" i="1" s="1"/>
  <c r="C39" i="1"/>
  <c r="D39" i="1" s="1"/>
  <c r="C36" i="1"/>
  <c r="D36" i="1" s="1"/>
  <c r="D68" i="1"/>
  <c r="E68" i="1" s="1"/>
  <c r="D69" i="1"/>
  <c r="D65" i="1"/>
  <c r="D64" i="1"/>
  <c r="D63" i="1"/>
  <c r="D59" i="1"/>
  <c r="D57" i="1"/>
  <c r="D56" i="1"/>
  <c r="D52" i="1"/>
  <c r="D51" i="1"/>
  <c r="D49" i="1"/>
  <c r="D48" i="1"/>
  <c r="D46" i="1"/>
  <c r="D45" i="1"/>
  <c r="D43" i="1"/>
  <c r="D40" i="1"/>
  <c r="D37" i="1"/>
  <c r="D32" i="1"/>
  <c r="D31" i="1"/>
  <c r="D30" i="1"/>
  <c r="D29" i="1"/>
  <c r="D28" i="1"/>
  <c r="D27" i="1"/>
  <c r="D26" i="1"/>
  <c r="D25" i="1"/>
  <c r="D24" i="1"/>
  <c r="D22" i="1"/>
  <c r="D21" i="1"/>
  <c r="D20" i="1"/>
  <c r="D19" i="1"/>
  <c r="D16" i="1"/>
  <c r="D13" i="1"/>
  <c r="D12" i="1"/>
  <c r="D11" i="1"/>
  <c r="D10" i="1"/>
  <c r="C3" i="2"/>
  <c r="C4" i="2" s="1"/>
  <c r="C5" i="2" l="1"/>
  <c r="C87" i="1" s="1"/>
  <c r="C81" i="1"/>
  <c r="C72" i="1"/>
  <c r="C70" i="1"/>
  <c r="C53" i="1"/>
  <c r="C14" i="1"/>
  <c r="D81" i="1"/>
  <c r="C55" i="1"/>
  <c r="E52" i="1"/>
  <c r="D50" i="1"/>
  <c r="E49" i="1"/>
  <c r="D47" i="1"/>
  <c r="E48" i="1"/>
  <c r="E46" i="1"/>
  <c r="D44" i="1"/>
  <c r="E43" i="1"/>
  <c r="D41" i="1"/>
  <c r="E40" i="1"/>
  <c r="D38" i="1"/>
  <c r="C50" i="1"/>
  <c r="C47" i="1"/>
  <c r="C44" i="1"/>
  <c r="C41" i="1"/>
  <c r="C38" i="1"/>
  <c r="C35" i="1"/>
  <c r="C17" i="1"/>
  <c r="C33" i="1"/>
  <c r="E28" i="1"/>
  <c r="E11" i="1"/>
  <c r="E12" i="1"/>
  <c r="E13" i="1"/>
  <c r="D70" i="1"/>
  <c r="E65" i="1"/>
  <c r="E64" i="1"/>
  <c r="E63" i="1"/>
  <c r="E37" i="1"/>
  <c r="E36" i="1"/>
  <c r="E57" i="1"/>
  <c r="E56" i="1"/>
  <c r="E32" i="1"/>
  <c r="E31" i="1"/>
  <c r="E30" i="1"/>
  <c r="E29" i="1"/>
  <c r="E22" i="1"/>
  <c r="E21" i="1"/>
  <c r="E20" i="1"/>
  <c r="D33" i="1"/>
  <c r="D17" i="1"/>
  <c r="A52" i="1"/>
  <c r="A51" i="1"/>
  <c r="A49" i="1"/>
  <c r="A48" i="1"/>
  <c r="A46" i="1"/>
  <c r="A45" i="1"/>
  <c r="A40" i="1"/>
  <c r="A39" i="1"/>
  <c r="A37" i="1"/>
  <c r="A36" i="1"/>
  <c r="A43" i="1"/>
  <c r="A42" i="1"/>
  <c r="E27" i="1"/>
  <c r="E26" i="1"/>
  <c r="D23" i="1"/>
  <c r="C23" i="1"/>
  <c r="E24" i="1"/>
  <c r="E10" i="1"/>
  <c r="E16" i="1"/>
  <c r="E17" i="1" s="1"/>
  <c r="D35" i="1"/>
  <c r="E45" i="1"/>
  <c r="E51" i="1"/>
  <c r="E69" i="1"/>
  <c r="E70" i="1" s="1"/>
  <c r="C77" i="1" l="1"/>
  <c r="E44" i="1"/>
  <c r="C60" i="1"/>
  <c r="D60" i="1" s="1"/>
  <c r="E60" i="1" s="1"/>
  <c r="C62" i="1"/>
  <c r="C61" i="1"/>
  <c r="D61" i="1" s="1"/>
  <c r="E61" i="1" s="1"/>
  <c r="E50" i="1"/>
  <c r="E47" i="1"/>
  <c r="E55" i="1"/>
  <c r="E14" i="1"/>
  <c r="E35" i="1"/>
  <c r="D72" i="1"/>
  <c r="E25" i="1"/>
  <c r="E23" i="1" s="1"/>
  <c r="E39" i="1"/>
  <c r="E38" i="1" s="1"/>
  <c r="D55" i="1"/>
  <c r="D53" i="1"/>
  <c r="E19" i="1"/>
  <c r="E42" i="1"/>
  <c r="E41" i="1" s="1"/>
  <c r="D14" i="1"/>
  <c r="E59" i="1"/>
  <c r="E53" i="1" l="1"/>
  <c r="E72" i="1"/>
  <c r="E33" i="1"/>
  <c r="C82" i="1" l="1"/>
  <c r="C83" i="1" s="1"/>
  <c r="C71" i="1"/>
  <c r="C66" i="1"/>
  <c r="C58" i="1"/>
  <c r="D62" i="1"/>
  <c r="D66" i="1" s="1"/>
  <c r="D71" i="1"/>
  <c r="D82" i="1" l="1"/>
  <c r="D84" i="1" s="1"/>
  <c r="D58" i="1"/>
  <c r="C84" i="1"/>
  <c r="E62" i="1"/>
  <c r="C78" i="1" s="1"/>
  <c r="D83" i="1" l="1"/>
  <c r="C76" i="1"/>
  <c r="E58" i="1"/>
  <c r="E66" i="1"/>
  <c r="E71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7E05A4B-0621-4462-AD4A-1AB5DC20BB51}" keepAlive="1" name="Query - 2022" description="Connection to the '2022' query in the workbook." type="5" refreshedVersion="0" background="1">
    <dbPr connection="Provider=Microsoft.Mashup.OleDb.1;Data Source=$Workbook$;Location=2022;Extended Properties=&quot;&quot;" command="SELECT * FROM [2022]"/>
  </connection>
  <connection id="2" xr16:uid="{C3E89E6F-0EB0-4CBD-9115-2B1787385E1A}" keepAlive="1" name="Query - 2023" description="Connection to the '2023' query in the workbook." type="5" refreshedVersion="0" background="1">
    <dbPr connection="Provider=Microsoft.Mashup.OleDb.1;Data Source=$Workbook$;Location=2023;Extended Properties=&quot;&quot;" command="SELECT * FROM [2023]"/>
  </connection>
  <connection id="3" xr16:uid="{A407B22D-A362-4EA8-B783-AD3F101D83D4}" keepAlive="1" name="Query - 2024" description="Connection to the '2024' query in the workbook." type="5" refreshedVersion="0" background="1">
    <dbPr connection="Provider=Microsoft.Mashup.OleDb.1;Data Source=$Workbook$;Location=2024;Extended Properties=&quot;&quot;" command="SELECT * FROM [2024]"/>
  </connection>
  <connection id="4" xr16:uid="{A18D3D2D-1D3F-4EF3-BC5A-7CBC66C96619}" keepAlive="1" name="Query - 2025" description="Connection to the '2025' query in the workbook." type="5" refreshedVersion="0" background="1">
    <dbPr connection="Provider=Microsoft.Mashup.OleDb.1;Data Source=$Workbook$;Location=2025;Extended Properties=&quot;&quot;" command="SELECT * FROM [2025]"/>
  </connection>
  <connection id="5" xr16:uid="{284A3126-6B6F-4224-BAF3-EF2B0D41DED5}" keepAlive="1" name="Query - Curs" description="Connection to the 'Curs' query in the workbook." type="5" refreshedVersion="8" background="1" refreshOnLoad="1" saveData="1">
    <dbPr connection="Provider=Microsoft.Mashup.OleDb.1;Data Source=$Workbook$;Location=Curs;Extended Properties=&quot;&quot;" command="SELECT * FROM [Curs]"/>
  </connection>
</connections>
</file>

<file path=xl/sharedStrings.xml><?xml version="1.0" encoding="utf-8"?>
<sst xmlns="http://schemas.openxmlformats.org/spreadsheetml/2006/main" count="1160" uniqueCount="125">
  <si>
    <t>Nr. 
crt.</t>
  </si>
  <si>
    <t>Denumirea capitolelor şi a subcapitolelor
de cheltuieli</t>
  </si>
  <si>
    <t>LEI</t>
  </si>
  <si>
    <t>1.1</t>
  </si>
  <si>
    <t>1.2</t>
  </si>
  <si>
    <t>1.3</t>
  </si>
  <si>
    <t>3.1</t>
  </si>
  <si>
    <t>3.2</t>
  </si>
  <si>
    <t>3.3</t>
  </si>
  <si>
    <t>3.4</t>
  </si>
  <si>
    <t>3.5</t>
  </si>
  <si>
    <t xml:space="preserve">Consultanţă </t>
  </si>
  <si>
    <t>3.6</t>
  </si>
  <si>
    <t>Asistenţă tehnică</t>
  </si>
  <si>
    <t>4.1</t>
  </si>
  <si>
    <t>4.2</t>
  </si>
  <si>
    <t>4.3</t>
  </si>
  <si>
    <t>4.4</t>
  </si>
  <si>
    <t>4.5</t>
  </si>
  <si>
    <t>Capitolul 5
Alte cheltuieli</t>
  </si>
  <si>
    <t>5.1</t>
  </si>
  <si>
    <t>5.2</t>
  </si>
  <si>
    <t>5.3</t>
  </si>
  <si>
    <t>6.1</t>
  </si>
  <si>
    <t>6.2</t>
  </si>
  <si>
    <t>Beneficiar:</t>
  </si>
  <si>
    <t>4.6</t>
  </si>
  <si>
    <t>Active necorporale</t>
  </si>
  <si>
    <t>Valoare ( inclusiv T.V.A. )</t>
  </si>
  <si>
    <t>buget local</t>
  </si>
  <si>
    <t>buget de stat</t>
  </si>
  <si>
    <t>Cheltuieli diverse şi neprevăzute</t>
  </si>
  <si>
    <t>TOTAL GENERAL</t>
  </si>
  <si>
    <t>Proiectant:</t>
  </si>
  <si>
    <t>5.1.1</t>
  </si>
  <si>
    <t xml:space="preserve">TOTAL CAPITOL 4      </t>
  </si>
  <si>
    <t xml:space="preserve">TOTAL CAPITOL 3     </t>
  </si>
  <si>
    <t xml:space="preserve">TOTAL CAPITOL 5      </t>
  </si>
  <si>
    <t xml:space="preserve">TOTAL CAPITOL 6      </t>
  </si>
  <si>
    <t xml:space="preserve">TOTAL CAPITOL 1     </t>
  </si>
  <si>
    <t xml:space="preserve">TOTAL CAPITOL 2     </t>
  </si>
  <si>
    <t>Capitolul 1
Cheltuieli pentru obţinerea şi amenajarea terenului</t>
  </si>
  <si>
    <t>Amenajări pentru protecţia mediului și aducerea la starea inițială</t>
  </si>
  <si>
    <t>Capitolul 2
Cheltuieli pentru asigurarea utilităţilor necesare obiectivului</t>
  </si>
  <si>
    <t>Capitolul 3
Cheltuieli pentru proiectare şi asistenţă tehnică</t>
  </si>
  <si>
    <t>Organizarea procedurilor de achiziţie</t>
  </si>
  <si>
    <t>Capitolul 4
Cheltuieli pentru investiţia de bază</t>
  </si>
  <si>
    <t>Dotări</t>
  </si>
  <si>
    <t>5.1.2</t>
  </si>
  <si>
    <t>Comisioane, taxe, cote, costul creditului</t>
  </si>
  <si>
    <t>Probe tehnologice și teste</t>
  </si>
  <si>
    <t>Defalcarea pe surse de finanțare</t>
  </si>
  <si>
    <t>1.4</t>
  </si>
  <si>
    <t>Cheltuieli pentru relocarea/protecția utilităților</t>
  </si>
  <si>
    <t>Cheltuieli pentru asigurarea utilităţilor necesare obiectivului</t>
  </si>
  <si>
    <t>Studii</t>
  </si>
  <si>
    <t>Documentații-suport și cheltuieli pentru obținerea de avize, acorduri și autorizații</t>
  </si>
  <si>
    <t xml:space="preserve">Expertizare tehnică </t>
  </si>
  <si>
    <t>Certificarea performanței energetice și auditul energetic al clădirilor</t>
  </si>
  <si>
    <t xml:space="preserve">Proiectare </t>
  </si>
  <si>
    <t>3.5.1</t>
  </si>
  <si>
    <t xml:space="preserve">Temă de proiectare </t>
  </si>
  <si>
    <t>3.5.2</t>
  </si>
  <si>
    <t>Studiu de prefezabilitate</t>
  </si>
  <si>
    <t>3.5.3</t>
  </si>
  <si>
    <t>Studiu de fezabilitate/documentație de avizare a lucrărilor de intervenții și deviz general</t>
  </si>
  <si>
    <t>3.5.4</t>
  </si>
  <si>
    <t>Documentațiile tehnice necesare în vederea obținerii avizelor/acordurilor/autorizațiilor</t>
  </si>
  <si>
    <t>3.5.5</t>
  </si>
  <si>
    <t>3.5.6</t>
  </si>
  <si>
    <t>Proiect tehnic și detalii de execuție</t>
  </si>
  <si>
    <t>3.7</t>
  </si>
  <si>
    <t>3.8</t>
  </si>
  <si>
    <t>Montaj utilaje, echipamente tehnologice și funcționale</t>
  </si>
  <si>
    <t>Utilaje, echipamente tehnologice şi funcţionale care necesită montaj</t>
  </si>
  <si>
    <t>Utilaje, echipamente tehnologice și funcționale care nu necesită montaj și echipamente de transport</t>
  </si>
  <si>
    <t>Lucrări de construcţii și instalații aferente organizării de șantier</t>
  </si>
  <si>
    <t>Cheltuieli conexe organizării șantierului</t>
  </si>
  <si>
    <t>5.2.1</t>
  </si>
  <si>
    <t>Comisioanele și dobânzile aferente creditului băncii finanțatoare</t>
  </si>
  <si>
    <t>5.2.2</t>
  </si>
  <si>
    <t>Cota aferentă ISC pentru controlul calității lucrărilor de construcții</t>
  </si>
  <si>
    <t>5.2.3</t>
  </si>
  <si>
    <t>Cota aferentă ISC pentru controlul statului în amenajarea teritoriului, urbanism și pentru autorizarea lucrărilor de construcții</t>
  </si>
  <si>
    <t>5.2.4</t>
  </si>
  <si>
    <t>Cota aferentă Casei Sociale a Constructorilor - CSC</t>
  </si>
  <si>
    <t>5.2.5</t>
  </si>
  <si>
    <t>Taxe pentru acorduri, avize conforme și autorizația de construire/desființare</t>
  </si>
  <si>
    <t>5.4</t>
  </si>
  <si>
    <t>Cheltuieli pentru informare și publicitate</t>
  </si>
  <si>
    <t xml:space="preserve">Organizare de şantier </t>
  </si>
  <si>
    <t>Capitolul 6
Cheltuieli pentru probe tehnologice și teste</t>
  </si>
  <si>
    <t>Pregătirea personalului de exploatare</t>
  </si>
  <si>
    <t>Din care C + M (1.2+1.3+1.4+2+4.1+4.2+5.1.1)</t>
  </si>
  <si>
    <t>Amenajarea terenului</t>
  </si>
  <si>
    <t>Obţinerea terenului</t>
  </si>
  <si>
    <t>Valoare 
(fără T.V.A. )</t>
  </si>
  <si>
    <t>TVA</t>
  </si>
  <si>
    <t>Valoare cu TVA</t>
  </si>
  <si>
    <t>TOTAL GENERAL (cu TVA) din care:</t>
  </si>
  <si>
    <t>Defalcarea pe standard de cost</t>
  </si>
  <si>
    <t>nu</t>
  </si>
  <si>
    <t>Construcţii şi instalaţii</t>
  </si>
  <si>
    <t>Pentru care exista standard de cost</t>
  </si>
  <si>
    <t>Pentru care nu exista standard de cost</t>
  </si>
  <si>
    <t>Verificarea tehnică de calitate a D.T.A.C., proiectului tehnic și a detaliilor de execuție</t>
  </si>
  <si>
    <t>da</t>
  </si>
  <si>
    <t>Data</t>
  </si>
  <si>
    <t>Curs Euro</t>
  </si>
  <si>
    <t>Valoare de referință standard de cost</t>
  </si>
  <si>
    <t>Cu standard de cost</t>
  </si>
  <si>
    <t>Fara standard de cost</t>
  </si>
  <si>
    <t>Valoare CAP. 4</t>
  </si>
  <si>
    <t>Valoare investitie</t>
  </si>
  <si>
    <t>C+M</t>
  </si>
  <si>
    <t>Cost unitar aferent investiției (EURO)</t>
  </si>
  <si>
    <t>Preturi fără TVA</t>
  </si>
  <si>
    <t xml:space="preserve">Cost unitar aferent investiției </t>
  </si>
  <si>
    <t>Data curs</t>
  </si>
  <si>
    <t>Curs euro</t>
  </si>
  <si>
    <t>Moneda</t>
  </si>
  <si>
    <t>Curs</t>
  </si>
  <si>
    <t>EUR</t>
  </si>
  <si>
    <t>DEVIZ  GENERAL 
al obiectivului de investiţie : "Extindere retea publica de apa, apa uzata menajera in municipiul Bistrita, judetul Bistrita-Nasaud."</t>
  </si>
  <si>
    <t xml:space="preserve"> Anexa nr.1 la Hotarărea nr………………….   a Consiliului Local al municipiului Bistrița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</si>
</sst>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mm/yyyy"/>
    <numFmt numFmtId="165" formatCode="#,##0.0000"/>
    <numFmt numFmtId="166" formatCode="0.0000"/>
    <numFmt numFmtId="167" formatCode="m/d/yyyy"/>
  </numFmts>
  <fonts count="23" x14ac:knownFonts="1">
    <font>
      <sz val="10"/>
      <name val="Arial"/>
      <charset val="238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i/>
      <sz val="10"/>
      <color indexed="10"/>
      <name val="Times New Roman"/>
      <family val="1"/>
    </font>
    <font>
      <b/>
      <sz val="10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sz val="9"/>
      <color indexed="8"/>
      <name val="Times New Roman"/>
      <family val="1"/>
    </font>
    <font>
      <sz val="9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i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0"/>
      <name val="Arial"/>
      <family val="2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9" fillId="0" borderId="0"/>
  </cellStyleXfs>
  <cellXfs count="131">
    <xf numFmtId="0" fontId="0" fillId="0" borderId="0" xfId="0"/>
    <xf numFmtId="0" fontId="2" fillId="0" borderId="0" xfId="0" applyFont="1"/>
    <xf numFmtId="3" fontId="5" fillId="0" borderId="0" xfId="0" applyNumberFormat="1" applyFont="1" applyAlignment="1" applyProtection="1">
      <alignment horizontal="right" vertical="center"/>
      <protection hidden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164" fontId="6" fillId="0" borderId="0" xfId="0" applyNumberFormat="1" applyFont="1" applyAlignment="1" applyProtection="1">
      <alignment horizontal="left" vertical="center"/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centerContinuous" vertical="center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vertical="center"/>
      <protection hidden="1"/>
    </xf>
    <xf numFmtId="0" fontId="2" fillId="0" borderId="0" xfId="0" applyFont="1" applyAlignment="1">
      <alignment horizontal="right" vertical="center" wrapText="1"/>
    </xf>
    <xf numFmtId="0" fontId="4" fillId="0" borderId="0" xfId="0" applyFont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3" fillId="0" borderId="0" xfId="0" applyFont="1" applyAlignment="1" applyProtection="1">
      <alignment vertical="center" wrapText="1"/>
      <protection hidden="1"/>
    </xf>
    <xf numFmtId="0" fontId="2" fillId="2" borderId="0" xfId="0" applyFont="1" applyFill="1"/>
    <xf numFmtId="0" fontId="8" fillId="0" borderId="0" xfId="0" applyFont="1"/>
    <xf numFmtId="0" fontId="9" fillId="0" borderId="1" xfId="0" applyFont="1" applyBorder="1" applyAlignment="1" applyProtection="1">
      <alignment vertical="center" wrapText="1"/>
      <protection hidden="1"/>
    </xf>
    <xf numFmtId="0" fontId="7" fillId="0" borderId="1" xfId="0" applyFont="1" applyBorder="1" applyAlignment="1" applyProtection="1">
      <alignment vertical="center" wrapText="1"/>
      <protection hidden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vertical="center" wrapText="1"/>
      <protection hidden="1"/>
    </xf>
    <xf numFmtId="165" fontId="6" fillId="0" borderId="0" xfId="0" applyNumberFormat="1" applyFont="1" applyAlignment="1" applyProtection="1">
      <alignment vertical="center" wrapText="1"/>
      <protection hidden="1"/>
    </xf>
    <xf numFmtId="0" fontId="3" fillId="0" borderId="3" xfId="0" applyFont="1" applyBorder="1" applyAlignment="1" applyProtection="1">
      <alignment horizontal="center" vertical="center" wrapText="1"/>
      <protection hidden="1"/>
    </xf>
    <xf numFmtId="0" fontId="3" fillId="0" borderId="3" xfId="0" applyFont="1" applyBorder="1" applyAlignment="1" applyProtection="1">
      <alignment horizontal="center" vertical="center"/>
      <protection hidden="1"/>
    </xf>
    <xf numFmtId="49" fontId="9" fillId="0" borderId="4" xfId="0" applyNumberFormat="1" applyFont="1" applyBorder="1" applyAlignment="1" applyProtection="1">
      <alignment horizontal="center" vertical="center"/>
      <protection hidden="1"/>
    </xf>
    <xf numFmtId="0" fontId="7" fillId="0" borderId="4" xfId="0" applyFont="1" applyBorder="1" applyAlignment="1" applyProtection="1">
      <alignment horizontal="center" vertical="center"/>
      <protection hidden="1"/>
    </xf>
    <xf numFmtId="49" fontId="7" fillId="0" borderId="4" xfId="0" applyNumberFormat="1" applyFont="1" applyBorder="1" applyAlignment="1" applyProtection="1">
      <alignment horizontal="center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5" fontId="4" fillId="0" borderId="0" xfId="0" applyNumberFormat="1" applyFont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3" fontId="4" fillId="0" borderId="0" xfId="0" applyNumberFormat="1" applyFont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0" fontId="4" fillId="0" borderId="6" xfId="0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 applyProtection="1">
      <alignment horizontal="center" vertical="center"/>
      <protection hidden="1"/>
    </xf>
    <xf numFmtId="0" fontId="2" fillId="0" borderId="7" xfId="0" applyFont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vertical="center"/>
      <protection hidden="1"/>
    </xf>
    <xf numFmtId="0" fontId="5" fillId="0" borderId="1" xfId="0" applyFont="1" applyBorder="1" applyAlignment="1" applyProtection="1">
      <alignment vertical="center"/>
      <protection hidden="1"/>
    </xf>
    <xf numFmtId="49" fontId="4" fillId="0" borderId="4" xfId="0" applyNumberFormat="1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vertical="center"/>
      <protection hidden="1"/>
    </xf>
    <xf numFmtId="0" fontId="5" fillId="0" borderId="0" xfId="0" applyFont="1" applyAlignment="1" applyProtection="1">
      <alignment horizontal="left" vertical="center"/>
      <protection hidden="1"/>
    </xf>
    <xf numFmtId="49" fontId="7" fillId="0" borderId="8" xfId="0" applyNumberFormat="1" applyFont="1" applyBorder="1" applyAlignment="1" applyProtection="1">
      <alignment horizontal="center" vertical="center"/>
      <protection hidden="1"/>
    </xf>
    <xf numFmtId="0" fontId="7" fillId="0" borderId="2" xfId="0" applyFont="1" applyBorder="1" applyAlignment="1" applyProtection="1">
      <alignment vertical="center" wrapText="1"/>
      <protection hidden="1"/>
    </xf>
    <xf numFmtId="0" fontId="10" fillId="0" borderId="5" xfId="0" applyFont="1" applyBorder="1" applyAlignment="1" applyProtection="1">
      <alignment vertical="center"/>
      <protection hidden="1"/>
    </xf>
    <xf numFmtId="0" fontId="11" fillId="0" borderId="6" xfId="0" applyFont="1" applyBorder="1" applyAlignment="1" applyProtection="1">
      <alignment horizontal="right" vertical="center"/>
      <protection hidden="1"/>
    </xf>
    <xf numFmtId="0" fontId="7" fillId="0" borderId="9" xfId="0" applyFont="1" applyBorder="1" applyAlignment="1" applyProtection="1">
      <alignment horizontal="center" vertical="center"/>
      <protection hidden="1"/>
    </xf>
    <xf numFmtId="0" fontId="7" fillId="0" borderId="10" xfId="0" applyFont="1" applyBorder="1" applyAlignment="1" applyProtection="1">
      <alignment vertical="center"/>
      <protection hidden="1"/>
    </xf>
    <xf numFmtId="0" fontId="5" fillId="0" borderId="6" xfId="0" applyFont="1" applyBorder="1" applyAlignment="1" applyProtection="1">
      <alignment horizontal="right" vertical="center"/>
      <protection hidden="1"/>
    </xf>
    <xf numFmtId="49" fontId="12" fillId="0" borderId="4" xfId="0" applyNumberFormat="1" applyFont="1" applyBorder="1" applyAlignment="1" applyProtection="1">
      <alignment horizontal="center" vertical="center"/>
      <protection hidden="1"/>
    </xf>
    <xf numFmtId="0" fontId="12" fillId="0" borderId="1" xfId="0" applyFont="1" applyBorder="1" applyAlignment="1" applyProtection="1">
      <alignment vertical="center"/>
      <protection hidden="1"/>
    </xf>
    <xf numFmtId="0" fontId="12" fillId="0" borderId="1" xfId="0" applyFont="1" applyBorder="1" applyAlignment="1" applyProtection="1">
      <alignment vertical="center" wrapText="1"/>
      <protection hidden="1"/>
    </xf>
    <xf numFmtId="0" fontId="7" fillId="0" borderId="10" xfId="0" applyFont="1" applyBorder="1" applyAlignment="1" applyProtection="1">
      <alignment vertical="center" wrapText="1"/>
      <protection hidden="1"/>
    </xf>
    <xf numFmtId="4" fontId="4" fillId="3" borderId="10" xfId="0" applyNumberFormat="1" applyFont="1" applyFill="1" applyBorder="1" applyAlignment="1" applyProtection="1">
      <alignment horizontal="right" vertical="center"/>
      <protection hidden="1"/>
    </xf>
    <xf numFmtId="4" fontId="2" fillId="3" borderId="1" xfId="0" applyNumberFormat="1" applyFont="1" applyFill="1" applyBorder="1" applyAlignment="1">
      <alignment vertical="center" wrapText="1"/>
    </xf>
    <xf numFmtId="4" fontId="4" fillId="3" borderId="1" xfId="0" applyNumberFormat="1" applyFont="1" applyFill="1" applyBorder="1" applyAlignment="1" applyProtection="1">
      <alignment horizontal="right" vertical="center"/>
      <protection hidden="1"/>
    </xf>
    <xf numFmtId="4" fontId="11" fillId="4" borderId="6" xfId="0" applyNumberFormat="1" applyFont="1" applyFill="1" applyBorder="1" applyAlignment="1" applyProtection="1">
      <alignment horizontal="right" vertical="center"/>
      <protection hidden="1"/>
    </xf>
    <xf numFmtId="4" fontId="2" fillId="4" borderId="10" xfId="0" applyNumberFormat="1" applyFont="1" applyFill="1" applyBorder="1" applyAlignment="1" applyProtection="1">
      <alignment vertical="center"/>
      <protection hidden="1"/>
    </xf>
    <xf numFmtId="4" fontId="2" fillId="4" borderId="11" xfId="0" applyNumberFormat="1" applyFont="1" applyFill="1" applyBorder="1" applyAlignment="1" applyProtection="1">
      <alignment vertical="center"/>
      <protection hidden="1"/>
    </xf>
    <xf numFmtId="4" fontId="2" fillId="4" borderId="1" xfId="0" applyNumberFormat="1" applyFont="1" applyFill="1" applyBorder="1" applyAlignment="1" applyProtection="1">
      <alignment vertical="center"/>
      <protection hidden="1"/>
    </xf>
    <xf numFmtId="4" fontId="2" fillId="4" borderId="3" xfId="0" applyNumberFormat="1" applyFont="1" applyFill="1" applyBorder="1" applyAlignment="1" applyProtection="1">
      <alignment vertical="center"/>
      <protection hidden="1"/>
    </xf>
    <xf numFmtId="4" fontId="11" fillId="4" borderId="7" xfId="0" applyNumberFormat="1" applyFont="1" applyFill="1" applyBorder="1" applyAlignment="1" applyProtection="1">
      <alignment horizontal="right" vertical="center"/>
      <protection hidden="1"/>
    </xf>
    <xf numFmtId="4" fontId="12" fillId="3" borderId="1" xfId="0" applyNumberFormat="1" applyFont="1" applyFill="1" applyBorder="1" applyAlignment="1" applyProtection="1">
      <alignment horizontal="right" vertical="center"/>
      <protection hidden="1"/>
    </xf>
    <xf numFmtId="4" fontId="4" fillId="5" borderId="1" xfId="0" applyNumberFormat="1" applyFont="1" applyFill="1" applyBorder="1" applyAlignment="1" applyProtection="1">
      <alignment horizontal="right" vertical="center"/>
      <protection hidden="1"/>
    </xf>
    <xf numFmtId="4" fontId="4" fillId="5" borderId="3" xfId="0" applyNumberFormat="1" applyFont="1" applyFill="1" applyBorder="1" applyAlignment="1" applyProtection="1">
      <alignment horizontal="right" vertical="center"/>
      <protection hidden="1"/>
    </xf>
    <xf numFmtId="4" fontId="4" fillId="5" borderId="10" xfId="0" applyNumberFormat="1" applyFont="1" applyFill="1" applyBorder="1" applyAlignment="1" applyProtection="1">
      <alignment horizontal="right" vertical="center"/>
      <protection hidden="1"/>
    </xf>
    <xf numFmtId="4" fontId="4" fillId="5" borderId="11" xfId="0" applyNumberFormat="1" applyFont="1" applyFill="1" applyBorder="1" applyAlignment="1" applyProtection="1">
      <alignment horizontal="right" vertical="center"/>
      <protection hidden="1"/>
    </xf>
    <xf numFmtId="4" fontId="12" fillId="5" borderId="1" xfId="0" applyNumberFormat="1" applyFont="1" applyFill="1" applyBorder="1" applyAlignment="1" applyProtection="1">
      <alignment horizontal="right" vertical="center"/>
      <protection hidden="1"/>
    </xf>
    <xf numFmtId="4" fontId="12" fillId="5" borderId="3" xfId="0" applyNumberFormat="1" applyFont="1" applyFill="1" applyBorder="1" applyAlignment="1" applyProtection="1">
      <alignment horizontal="right" vertical="center"/>
      <protection hidden="1"/>
    </xf>
    <xf numFmtId="4" fontId="13" fillId="5" borderId="1" xfId="0" applyNumberFormat="1" applyFont="1" applyFill="1" applyBorder="1" applyAlignment="1" applyProtection="1">
      <alignment vertical="center"/>
      <protection hidden="1"/>
    </xf>
    <xf numFmtId="4" fontId="13" fillId="5" borderId="3" xfId="0" applyNumberFormat="1" applyFont="1" applyFill="1" applyBorder="1" applyAlignment="1" applyProtection="1">
      <alignment vertical="center"/>
      <protection hidden="1"/>
    </xf>
    <xf numFmtId="4" fontId="4" fillId="5" borderId="2" xfId="0" applyNumberFormat="1" applyFont="1" applyFill="1" applyBorder="1" applyAlignment="1" applyProtection="1">
      <alignment horizontal="right" vertical="center"/>
      <protection hidden="1"/>
    </xf>
    <xf numFmtId="4" fontId="4" fillId="5" borderId="12" xfId="0" applyNumberFormat="1" applyFont="1" applyFill="1" applyBorder="1" applyAlignment="1" applyProtection="1">
      <alignment horizontal="right" vertical="center"/>
      <protection hidden="1"/>
    </xf>
    <xf numFmtId="4" fontId="11" fillId="5" borderId="6" xfId="0" applyNumberFormat="1" applyFont="1" applyFill="1" applyBorder="1" applyAlignment="1" applyProtection="1">
      <alignment horizontal="right" vertical="center"/>
      <protection hidden="1"/>
    </xf>
    <xf numFmtId="4" fontId="11" fillId="5" borderId="7" xfId="0" applyNumberFormat="1" applyFont="1" applyFill="1" applyBorder="1" applyAlignment="1" applyProtection="1">
      <alignment horizontal="right" vertical="center"/>
      <protection hidden="1"/>
    </xf>
    <xf numFmtId="0" fontId="5" fillId="6" borderId="13" xfId="0" applyFont="1" applyFill="1" applyBorder="1" applyAlignment="1" applyProtection="1">
      <alignment vertical="center"/>
      <protection hidden="1"/>
    </xf>
    <xf numFmtId="0" fontId="14" fillId="6" borderId="14" xfId="0" applyFont="1" applyFill="1" applyBorder="1" applyAlignment="1" applyProtection="1">
      <alignment horizontal="left" vertical="center"/>
      <protection hidden="1"/>
    </xf>
    <xf numFmtId="0" fontId="11" fillId="6" borderId="15" xfId="0" applyFont="1" applyFill="1" applyBorder="1" applyAlignment="1" applyProtection="1">
      <alignment vertical="center"/>
      <protection hidden="1"/>
    </xf>
    <xf numFmtId="0" fontId="11" fillId="6" borderId="16" xfId="0" applyFont="1" applyFill="1" applyBorder="1" applyAlignment="1" applyProtection="1">
      <alignment horizontal="left" vertical="center" wrapText="1"/>
      <protection hidden="1"/>
    </xf>
    <xf numFmtId="0" fontId="14" fillId="0" borderId="1" xfId="0" applyFont="1" applyBorder="1" applyAlignment="1" applyProtection="1">
      <alignment horizontal="left" vertical="center" wrapText="1"/>
      <protection hidden="1"/>
    </xf>
    <xf numFmtId="4" fontId="14" fillId="4" borderId="1" xfId="0" applyNumberFormat="1" applyFont="1" applyFill="1" applyBorder="1" applyAlignment="1" applyProtection="1">
      <alignment horizontal="right" vertical="center"/>
      <protection hidden="1"/>
    </xf>
    <xf numFmtId="0" fontId="16" fillId="0" borderId="1" xfId="0" applyFont="1" applyBorder="1" applyAlignment="1">
      <alignment horizontal="right" vertical="center" wrapText="1"/>
    </xf>
    <xf numFmtId="4" fontId="17" fillId="4" borderId="1" xfId="0" applyNumberFormat="1" applyFont="1" applyFill="1" applyBorder="1" applyAlignment="1" applyProtection="1">
      <alignment horizontal="right" vertical="center"/>
      <protection hidden="1"/>
    </xf>
    <xf numFmtId="4" fontId="16" fillId="4" borderId="1" xfId="0" applyNumberFormat="1" applyFont="1" applyFill="1" applyBorder="1" applyAlignment="1">
      <alignment horizontal="right" vertical="center" wrapText="1"/>
    </xf>
    <xf numFmtId="0" fontId="16" fillId="0" borderId="0" xfId="0" applyFont="1" applyAlignment="1">
      <alignment vertical="center"/>
    </xf>
    <xf numFmtId="3" fontId="14" fillId="0" borderId="0" xfId="0" applyNumberFormat="1" applyFont="1" applyAlignment="1" applyProtection="1">
      <alignment horizontal="right" vertical="center"/>
      <protection hidden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8" fillId="0" borderId="0" xfId="0" applyFont="1" applyAlignment="1" applyProtection="1">
      <alignment vertical="center" wrapText="1"/>
      <protection hidden="1"/>
    </xf>
    <xf numFmtId="0" fontId="14" fillId="0" borderId="0" xfId="0" applyFont="1" applyAlignment="1" applyProtection="1">
      <alignment horizontal="left" vertical="center"/>
      <protection hidden="1"/>
    </xf>
    <xf numFmtId="0" fontId="15" fillId="0" borderId="0" xfId="0" applyFont="1" applyAlignment="1">
      <alignment horizontal="center" vertical="center"/>
    </xf>
    <xf numFmtId="4" fontId="14" fillId="4" borderId="14" xfId="0" applyNumberFormat="1" applyFont="1" applyFill="1" applyBorder="1" applyAlignment="1" applyProtection="1">
      <alignment horizontal="right" vertical="center"/>
      <protection hidden="1"/>
    </xf>
    <xf numFmtId="4" fontId="14" fillId="4" borderId="17" xfId="0" applyNumberFormat="1" applyFont="1" applyFill="1" applyBorder="1" applyAlignment="1" applyProtection="1">
      <alignment horizontal="right" vertical="center"/>
      <protection hidden="1"/>
    </xf>
    <xf numFmtId="0" fontId="18" fillId="0" borderId="1" xfId="0" applyFont="1" applyBorder="1" applyAlignment="1" applyProtection="1">
      <alignment horizontal="right" vertical="center" wrapText="1"/>
      <protection hidden="1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4" fillId="0" borderId="0" xfId="0" applyFont="1" applyAlignment="1" applyProtection="1">
      <alignment vertical="center" wrapText="1"/>
      <protection hidden="1"/>
    </xf>
    <xf numFmtId="14" fontId="16" fillId="3" borderId="1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4" fontId="17" fillId="4" borderId="1" xfId="0" applyNumberFormat="1" applyFont="1" applyFill="1" applyBorder="1" applyAlignment="1" applyProtection="1">
      <alignment horizontal="center" vertical="center"/>
      <protection hidden="1"/>
    </xf>
    <xf numFmtId="4" fontId="2" fillId="0" borderId="0" xfId="0" applyNumberFormat="1" applyFont="1" applyAlignment="1">
      <alignment horizontal="center"/>
    </xf>
    <xf numFmtId="0" fontId="1" fillId="0" borderId="0" xfId="1"/>
    <xf numFmtId="0" fontId="20" fillId="7" borderId="13" xfId="1" applyFont="1" applyFill="1" applyBorder="1"/>
    <xf numFmtId="14" fontId="20" fillId="7" borderId="17" xfId="1" applyNumberFormat="1" applyFont="1" applyFill="1" applyBorder="1"/>
    <xf numFmtId="0" fontId="20" fillId="8" borderId="23" xfId="1" applyFont="1" applyFill="1" applyBorder="1"/>
    <xf numFmtId="14" fontId="20" fillId="8" borderId="24" xfId="1" applyNumberFormat="1" applyFont="1" applyFill="1" applyBorder="1"/>
    <xf numFmtId="0" fontId="21" fillId="8" borderId="13" xfId="1" applyFont="1" applyFill="1" applyBorder="1"/>
    <xf numFmtId="0" fontId="22" fillId="8" borderId="17" xfId="1" applyFont="1" applyFill="1" applyBorder="1"/>
    <xf numFmtId="167" fontId="1" fillId="0" borderId="0" xfId="1" applyNumberFormat="1"/>
    <xf numFmtId="167" fontId="1" fillId="0" borderId="0" xfId="2" applyNumberFormat="1" applyFont="1"/>
    <xf numFmtId="166" fontId="18" fillId="4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>
      <alignment horizontal="center" wrapText="1"/>
    </xf>
    <xf numFmtId="0" fontId="11" fillId="6" borderId="18" xfId="0" applyFont="1" applyFill="1" applyBorder="1" applyAlignment="1" applyProtection="1">
      <alignment horizontal="center" vertical="center" wrapText="1"/>
      <protection hidden="1"/>
    </xf>
    <xf numFmtId="0" fontId="11" fillId="6" borderId="19" xfId="0" applyFont="1" applyFill="1" applyBorder="1" applyAlignment="1" applyProtection="1">
      <alignment horizontal="center" vertical="center" wrapText="1"/>
      <protection hidden="1"/>
    </xf>
    <xf numFmtId="0" fontId="11" fillId="6" borderId="20" xfId="0" applyFont="1" applyFill="1" applyBorder="1" applyAlignment="1" applyProtection="1">
      <alignment horizontal="center" vertical="center" wrapText="1"/>
      <protection hidden="1"/>
    </xf>
    <xf numFmtId="0" fontId="11" fillId="6" borderId="21" xfId="0" applyFont="1" applyFill="1" applyBorder="1" applyAlignment="1" applyProtection="1">
      <alignment horizontal="center" vertical="center" wrapText="1"/>
      <protection hidden="1"/>
    </xf>
    <xf numFmtId="0" fontId="11" fillId="6" borderId="0" xfId="0" applyFont="1" applyFill="1" applyAlignment="1" applyProtection="1">
      <alignment horizontal="center" vertical="center" wrapText="1"/>
      <protection hidden="1"/>
    </xf>
    <xf numFmtId="0" fontId="11" fillId="6" borderId="22" xfId="0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>
      <alignment horizontal="center" wrapText="1"/>
    </xf>
    <xf numFmtId="0" fontId="5" fillId="0" borderId="0" xfId="0" applyFont="1" applyAlignment="1" applyProtection="1">
      <alignment horizontal="center" vertical="center"/>
      <protection hidden="1"/>
    </xf>
    <xf numFmtId="0" fontId="5" fillId="0" borderId="9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center" vertical="center" wrapText="1"/>
      <protection hidden="1"/>
    </xf>
    <xf numFmtId="0" fontId="5" fillId="0" borderId="10" xfId="0" applyFont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5" fillId="0" borderId="11" xfId="0" applyFont="1" applyBorder="1" applyAlignment="1" applyProtection="1">
      <alignment horizontal="center" vertical="center" wrapText="1"/>
      <protection hidden="1"/>
    </xf>
  </cellXfs>
  <cellStyles count="3">
    <cellStyle name="Normal" xfId="0" builtinId="0"/>
    <cellStyle name="Normal 2" xfId="1" xr:uid="{2A78E21C-47C2-498D-9CF8-CCB39B469E12}"/>
    <cellStyle name="Normal 3" xfId="2" xr:uid="{94167843-E612-429B-9F8F-A2674063118C}"/>
  </cellStyles>
  <dxfs count="3">
    <dxf>
      <font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sz val="11"/>
        <color theme="1"/>
        <name val="Calibri"/>
        <family val="2"/>
        <scheme val="minor"/>
      </font>
      <numFmt numFmtId="167" formatCode="m/d/yyyy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refreshOnLoad="1" connectionId="5" xr16:uid="{88D45C1C-F5F6-4715-B784-0F5839ECBAAF}" autoFormatId="16" applyNumberFormats="0" applyBorderFormats="0" applyFontFormats="0" applyPatternFormats="0" applyAlignmentFormats="0" applyWidthHeightFormats="0">
  <queryTableRefresh nextId="4">
    <queryTableFields count="3">
      <queryTableField id="1" name="Moneda" tableColumnId="1"/>
      <queryTableField id="2" name="Data" tableColumnId="2"/>
      <queryTableField id="3" name="Curs" tableColumnId="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7785770-5272-4CDF-9936-EC1AEFE9F3DA}" name="Curs" displayName="Curs" ref="A1:C902" tableType="queryTable" totalsRowShown="0">
  <autoFilter ref="A1:C902" xr:uid="{00000000-0009-0000-0100-000001000000}"/>
  <tableColumns count="3">
    <tableColumn id="1" xr3:uid="{B38FA8BC-1D67-4720-83D5-229852FAE753}" uniqueName="1" name="Moneda" queryTableFieldId="1" dataDxfId="2" dataCellStyle="Normal 2"/>
    <tableColumn id="2" xr3:uid="{C14FE256-2500-47C2-AB70-ADC00A87D979}" uniqueName="2" name="Data" queryTableFieldId="2" dataDxfId="1" dataCellStyle="Normal 3"/>
    <tableColumn id="3" xr3:uid="{950DD805-EBC4-40FD-A6D7-4E2FD765271C}" uniqueName="3" name="Curs" queryTableFieldId="3" dataDxfId="0" dataCellStyle="Normal 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7D2404-5BF4-4405-A2F2-A3D23D027E53}">
  <sheetPr>
    <pageSetUpPr fitToPage="1"/>
  </sheetPr>
  <dimension ref="A1:P92"/>
  <sheetViews>
    <sheetView tabSelected="1" topLeftCell="A35" zoomScale="110" zoomScaleNormal="110" workbookViewId="0">
      <selection activeCell="L20" sqref="L20"/>
    </sheetView>
  </sheetViews>
  <sheetFormatPr defaultColWidth="9.140625" defaultRowHeight="12.75" x14ac:dyDescent="0.2"/>
  <cols>
    <col min="1" max="1" width="6.85546875" style="4" customWidth="1"/>
    <col min="2" max="2" width="44.42578125" style="4" customWidth="1"/>
    <col min="3" max="3" width="17.85546875" style="4" customWidth="1"/>
    <col min="4" max="4" width="15.7109375" style="4" customWidth="1"/>
    <col min="5" max="5" width="15.42578125" style="4" customWidth="1"/>
    <col min="6" max="6" width="14.7109375" style="30" customWidth="1"/>
    <col min="7" max="7" width="14.28515625" style="29" customWidth="1"/>
    <col min="8" max="16384" width="9.140625" style="1"/>
  </cols>
  <sheetData>
    <row r="1" spans="1:16" ht="51" customHeight="1" x14ac:dyDescent="0.2">
      <c r="A1" s="1"/>
      <c r="B1" s="1"/>
      <c r="C1" s="1"/>
      <c r="D1" s="123" t="s">
        <v>124</v>
      </c>
      <c r="E1" s="124"/>
      <c r="F1" s="1"/>
      <c r="G1" s="1"/>
    </row>
    <row r="2" spans="1:16" ht="51" customHeight="1" x14ac:dyDescent="0.2">
      <c r="A2" s="123" t="s">
        <v>123</v>
      </c>
      <c r="B2" s="125"/>
      <c r="C2" s="125"/>
      <c r="D2" s="125"/>
      <c r="E2" s="125"/>
      <c r="F2" s="115"/>
      <c r="G2" s="116"/>
    </row>
    <row r="3" spans="1:16" ht="15.75" x14ac:dyDescent="0.2">
      <c r="A3" s="22"/>
      <c r="B3" s="100"/>
      <c r="C3" s="22"/>
      <c r="D3" s="22"/>
      <c r="E3" s="22"/>
    </row>
    <row r="4" spans="1:16" ht="13.5" thickBot="1" x14ac:dyDescent="0.25">
      <c r="A4" s="6"/>
      <c r="B4" s="6"/>
      <c r="C4" s="6"/>
      <c r="D4" s="5"/>
      <c r="E4" s="23"/>
      <c r="F4" s="31"/>
    </row>
    <row r="5" spans="1:16" ht="38.25" x14ac:dyDescent="0.2">
      <c r="A5" s="126" t="s">
        <v>0</v>
      </c>
      <c r="B5" s="128" t="s">
        <v>1</v>
      </c>
      <c r="C5" s="128" t="s">
        <v>28</v>
      </c>
      <c r="D5" s="128"/>
      <c r="E5" s="130"/>
      <c r="F5" s="32" t="s">
        <v>51</v>
      </c>
      <c r="G5" s="32" t="s">
        <v>100</v>
      </c>
      <c r="H5" s="32" t="s">
        <v>114</v>
      </c>
    </row>
    <row r="6" spans="1:16" ht="25.5" x14ac:dyDescent="0.2">
      <c r="A6" s="127"/>
      <c r="B6" s="129"/>
      <c r="C6" s="21" t="s">
        <v>96</v>
      </c>
      <c r="D6" s="9" t="s">
        <v>97</v>
      </c>
      <c r="E6" s="24" t="s">
        <v>98</v>
      </c>
      <c r="F6" s="32"/>
      <c r="G6" s="32"/>
    </row>
    <row r="7" spans="1:16" x14ac:dyDescent="0.2">
      <c r="A7" s="127"/>
      <c r="B7" s="129"/>
      <c r="C7" s="8" t="s">
        <v>2</v>
      </c>
      <c r="D7" s="10" t="s">
        <v>2</v>
      </c>
      <c r="E7" s="25" t="s">
        <v>2</v>
      </c>
      <c r="F7" s="33"/>
    </row>
    <row r="8" spans="1:16" ht="13.5" thickBot="1" x14ac:dyDescent="0.25">
      <c r="A8" s="35">
        <v>1</v>
      </c>
      <c r="B8" s="36">
        <v>2</v>
      </c>
      <c r="C8" s="36">
        <v>3</v>
      </c>
      <c r="D8" s="37">
        <v>4</v>
      </c>
      <c r="E8" s="38">
        <v>5</v>
      </c>
    </row>
    <row r="9" spans="1:16" ht="15" thickBot="1" x14ac:dyDescent="0.25">
      <c r="A9" s="117" t="s">
        <v>41</v>
      </c>
      <c r="B9" s="118"/>
      <c r="C9" s="118"/>
      <c r="D9" s="118"/>
      <c r="E9" s="119"/>
    </row>
    <row r="10" spans="1:16" x14ac:dyDescent="0.2">
      <c r="A10" s="50" t="s">
        <v>3</v>
      </c>
      <c r="B10" s="51" t="s">
        <v>95</v>
      </c>
      <c r="C10" s="57">
        <v>0</v>
      </c>
      <c r="D10" s="61">
        <f>ROUND(0.21*C10,2)</f>
        <v>0</v>
      </c>
      <c r="E10" s="62">
        <f>D10+C10</f>
        <v>0</v>
      </c>
      <c r="F10" s="3" t="s">
        <v>29</v>
      </c>
      <c r="G10" s="29" t="s">
        <v>101</v>
      </c>
      <c r="H10" s="29" t="s">
        <v>101</v>
      </c>
    </row>
    <row r="11" spans="1:16" s="17" customFormat="1" x14ac:dyDescent="0.2">
      <c r="A11" s="27" t="s">
        <v>4</v>
      </c>
      <c r="B11" s="39" t="s">
        <v>94</v>
      </c>
      <c r="C11" s="58">
        <v>22236</v>
      </c>
      <c r="D11" s="63">
        <f>ROUND(0.21*C11,2)</f>
        <v>4669.5600000000004</v>
      </c>
      <c r="E11" s="64">
        <f>D11+C11</f>
        <v>26905.56</v>
      </c>
      <c r="F11" s="3" t="s">
        <v>29</v>
      </c>
      <c r="G11" s="29" t="s">
        <v>106</v>
      </c>
      <c r="H11" s="29" t="s">
        <v>106</v>
      </c>
      <c r="I11" s="1"/>
      <c r="J11" s="1"/>
      <c r="K11" s="1"/>
      <c r="L11" s="1"/>
      <c r="M11" s="1"/>
      <c r="N11" s="1"/>
      <c r="O11" s="1"/>
      <c r="P11" s="1"/>
    </row>
    <row r="12" spans="1:16" ht="25.5" x14ac:dyDescent="0.2">
      <c r="A12" s="27" t="s">
        <v>5</v>
      </c>
      <c r="B12" s="20" t="s">
        <v>42</v>
      </c>
      <c r="C12" s="59">
        <v>0</v>
      </c>
      <c r="D12" s="63">
        <f>ROUND(0.21*C12,2)</f>
        <v>0</v>
      </c>
      <c r="E12" s="64">
        <f>D12+C12</f>
        <v>0</v>
      </c>
      <c r="F12" s="3" t="s">
        <v>29</v>
      </c>
      <c r="G12" s="29" t="s">
        <v>106</v>
      </c>
      <c r="H12" s="29" t="s">
        <v>106</v>
      </c>
    </row>
    <row r="13" spans="1:16" s="17" customFormat="1" x14ac:dyDescent="0.2">
      <c r="A13" s="28" t="s">
        <v>52</v>
      </c>
      <c r="B13" s="20" t="s">
        <v>53</v>
      </c>
      <c r="C13" s="58">
        <v>0</v>
      </c>
      <c r="D13" s="63">
        <f>ROUND(0.21*C13,2)</f>
        <v>0</v>
      </c>
      <c r="E13" s="64">
        <f>D13+C13</f>
        <v>0</v>
      </c>
      <c r="F13" s="3" t="s">
        <v>30</v>
      </c>
      <c r="G13" s="29" t="s">
        <v>106</v>
      </c>
      <c r="H13" s="29" t="s">
        <v>106</v>
      </c>
      <c r="I13" s="1"/>
      <c r="J13" s="1"/>
      <c r="K13" s="1"/>
      <c r="L13" s="1"/>
      <c r="M13" s="1"/>
      <c r="N13" s="1"/>
      <c r="O13" s="1"/>
      <c r="P13" s="1"/>
    </row>
    <row r="14" spans="1:16" ht="15.75" thickBot="1" x14ac:dyDescent="0.25">
      <c r="A14" s="48"/>
      <c r="B14" s="49" t="s">
        <v>39</v>
      </c>
      <c r="C14" s="60">
        <f>SUMIFS(C10:C13,$F$10:$F$13,"&lt;&gt;")</f>
        <v>22236</v>
      </c>
      <c r="D14" s="60">
        <f>SUMIFS(D10:D13,$F$10:$F$13,"&lt;&gt;0")</f>
        <v>4669.5600000000004</v>
      </c>
      <c r="E14" s="60">
        <f>SUMIFS(E10:E13,$F$10:$F$13,"&lt;&gt;")</f>
        <v>26905.56</v>
      </c>
      <c r="F14" s="3"/>
    </row>
    <row r="15" spans="1:16" ht="14.25" x14ac:dyDescent="0.2">
      <c r="A15" s="117" t="s">
        <v>43</v>
      </c>
      <c r="B15" s="118"/>
      <c r="C15" s="118"/>
      <c r="D15" s="118"/>
      <c r="E15" s="119"/>
      <c r="F15" s="3"/>
    </row>
    <row r="16" spans="1:16" ht="25.5" x14ac:dyDescent="0.2">
      <c r="A16" s="27">
        <v>2</v>
      </c>
      <c r="B16" s="20" t="s">
        <v>54</v>
      </c>
      <c r="C16" s="59">
        <v>0</v>
      </c>
      <c r="D16" s="63">
        <f>ROUND(0.21*C16,2)</f>
        <v>0</v>
      </c>
      <c r="E16" s="64">
        <f>D16+C16</f>
        <v>0</v>
      </c>
      <c r="F16" s="3" t="s">
        <v>30</v>
      </c>
      <c r="G16" s="30" t="s">
        <v>106</v>
      </c>
      <c r="H16" s="30" t="s">
        <v>106</v>
      </c>
    </row>
    <row r="17" spans="1:8" ht="15" thickBot="1" x14ac:dyDescent="0.25">
      <c r="A17" s="44"/>
      <c r="B17" s="52" t="s">
        <v>40</v>
      </c>
      <c r="C17" s="60">
        <f>SUMIFS(C16,$F$16,"&lt;&gt;")</f>
        <v>0</v>
      </c>
      <c r="D17" s="60">
        <f>SUMIFS(D16,$F$16,"&lt;&gt;")</f>
        <v>0</v>
      </c>
      <c r="E17" s="65">
        <f>SUMIFS(E16,$F$16,"&lt;&gt;")</f>
        <v>0</v>
      </c>
      <c r="F17" s="3"/>
    </row>
    <row r="18" spans="1:8" ht="15" thickBot="1" x14ac:dyDescent="0.25">
      <c r="A18" s="117" t="s">
        <v>44</v>
      </c>
      <c r="B18" s="118"/>
      <c r="C18" s="118"/>
      <c r="D18" s="118"/>
      <c r="E18" s="119"/>
      <c r="F18" s="3"/>
    </row>
    <row r="19" spans="1:8" x14ac:dyDescent="0.2">
      <c r="A19" s="50" t="s">
        <v>6</v>
      </c>
      <c r="B19" s="56" t="s">
        <v>55</v>
      </c>
      <c r="C19" s="57">
        <v>6884.3</v>
      </c>
      <c r="D19" s="69">
        <f>ROUND(0.21*C19,2)</f>
        <v>1445.7</v>
      </c>
      <c r="E19" s="70">
        <f t="shared" ref="E19:E32" si="0">D19+C19</f>
        <v>8330</v>
      </c>
      <c r="F19" s="3" t="s">
        <v>29</v>
      </c>
      <c r="G19" s="29" t="s">
        <v>106</v>
      </c>
      <c r="H19" s="29" t="s">
        <v>101</v>
      </c>
    </row>
    <row r="20" spans="1:8" ht="25.5" x14ac:dyDescent="0.2">
      <c r="A20" s="27" t="s">
        <v>7</v>
      </c>
      <c r="B20" s="20" t="s">
        <v>56</v>
      </c>
      <c r="C20" s="59">
        <v>4239.7849999999999</v>
      </c>
      <c r="D20" s="67">
        <f>ROUND(0.21*C20,2)</f>
        <v>890.35</v>
      </c>
      <c r="E20" s="68">
        <f t="shared" si="0"/>
        <v>5130.1350000000002</v>
      </c>
      <c r="F20" s="3" t="s">
        <v>29</v>
      </c>
      <c r="G20" s="29" t="s">
        <v>106</v>
      </c>
      <c r="H20" s="29" t="s">
        <v>101</v>
      </c>
    </row>
    <row r="21" spans="1:8" x14ac:dyDescent="0.2">
      <c r="A21" s="28" t="s">
        <v>8</v>
      </c>
      <c r="B21" s="20" t="s">
        <v>57</v>
      </c>
      <c r="C21" s="59">
        <v>0</v>
      </c>
      <c r="D21" s="67">
        <f>ROUND(0.21*C21,2)</f>
        <v>0</v>
      </c>
      <c r="E21" s="68">
        <f t="shared" si="0"/>
        <v>0</v>
      </c>
      <c r="F21" s="3" t="s">
        <v>29</v>
      </c>
      <c r="G21" s="29" t="s">
        <v>106</v>
      </c>
      <c r="H21" s="29" t="s">
        <v>101</v>
      </c>
    </row>
    <row r="22" spans="1:8" ht="25.5" x14ac:dyDescent="0.2">
      <c r="A22" s="28" t="s">
        <v>9</v>
      </c>
      <c r="B22" s="20" t="s">
        <v>58</v>
      </c>
      <c r="C22" s="59">
        <v>0</v>
      </c>
      <c r="D22" s="67">
        <f>ROUND(0.21*C22,2)</f>
        <v>0</v>
      </c>
      <c r="E22" s="68">
        <f t="shared" si="0"/>
        <v>0</v>
      </c>
      <c r="F22" s="3" t="s">
        <v>29</v>
      </c>
      <c r="G22" s="29" t="s">
        <v>106</v>
      </c>
      <c r="H22" s="29" t="s">
        <v>101</v>
      </c>
    </row>
    <row r="23" spans="1:8" x14ac:dyDescent="0.2">
      <c r="A23" s="28" t="s">
        <v>10</v>
      </c>
      <c r="B23" s="40" t="s">
        <v>59</v>
      </c>
      <c r="C23" s="67">
        <f>SUM(C24:C29)</f>
        <v>157330.58000000002</v>
      </c>
      <c r="D23" s="67">
        <f>SUM(D24:D29)</f>
        <v>33039.42</v>
      </c>
      <c r="E23" s="68">
        <f>SUM(E24:E29)</f>
        <v>190370</v>
      </c>
      <c r="F23" s="3"/>
      <c r="H23" s="29"/>
    </row>
    <row r="24" spans="1:8" x14ac:dyDescent="0.2">
      <c r="A24" s="53" t="s">
        <v>60</v>
      </c>
      <c r="B24" s="54" t="s">
        <v>61</v>
      </c>
      <c r="C24" s="66">
        <v>0</v>
      </c>
      <c r="D24" s="71">
        <f t="shared" ref="D24:D32" si="1">ROUND(0.21*C24,2)</f>
        <v>0</v>
      </c>
      <c r="E24" s="72">
        <f t="shared" si="0"/>
        <v>0</v>
      </c>
      <c r="F24" s="3" t="s">
        <v>29</v>
      </c>
      <c r="G24" s="29" t="s">
        <v>106</v>
      </c>
      <c r="H24" s="29" t="s">
        <v>101</v>
      </c>
    </row>
    <row r="25" spans="1:8" x14ac:dyDescent="0.2">
      <c r="A25" s="53" t="s">
        <v>62</v>
      </c>
      <c r="B25" s="54" t="s">
        <v>63</v>
      </c>
      <c r="C25" s="66">
        <v>0</v>
      </c>
      <c r="D25" s="71">
        <f t="shared" si="1"/>
        <v>0</v>
      </c>
      <c r="E25" s="72">
        <f t="shared" si="0"/>
        <v>0</v>
      </c>
      <c r="F25" s="3" t="s">
        <v>29</v>
      </c>
      <c r="G25" s="29" t="s">
        <v>106</v>
      </c>
      <c r="H25" s="29" t="s">
        <v>101</v>
      </c>
    </row>
    <row r="26" spans="1:8" ht="24" x14ac:dyDescent="0.2">
      <c r="A26" s="53" t="s">
        <v>64</v>
      </c>
      <c r="B26" s="55" t="s">
        <v>65</v>
      </c>
      <c r="C26" s="66">
        <v>39830.58</v>
      </c>
      <c r="D26" s="71">
        <f t="shared" si="1"/>
        <v>8364.42</v>
      </c>
      <c r="E26" s="72">
        <f t="shared" si="0"/>
        <v>48195</v>
      </c>
      <c r="F26" s="3" t="s">
        <v>29</v>
      </c>
      <c r="G26" s="29" t="s">
        <v>106</v>
      </c>
      <c r="H26" s="29" t="s">
        <v>101</v>
      </c>
    </row>
    <row r="27" spans="1:8" ht="24" x14ac:dyDescent="0.2">
      <c r="A27" s="53" t="s">
        <v>66</v>
      </c>
      <c r="B27" s="55" t="s">
        <v>67</v>
      </c>
      <c r="C27" s="66">
        <v>37000</v>
      </c>
      <c r="D27" s="73">
        <f t="shared" si="1"/>
        <v>7770</v>
      </c>
      <c r="E27" s="74">
        <f t="shared" si="0"/>
        <v>44770</v>
      </c>
      <c r="F27" s="3" t="s">
        <v>29</v>
      </c>
      <c r="G27" s="29" t="s">
        <v>106</v>
      </c>
      <c r="H27" s="29" t="s">
        <v>101</v>
      </c>
    </row>
    <row r="28" spans="1:8" ht="24" x14ac:dyDescent="0.2">
      <c r="A28" s="53" t="s">
        <v>68</v>
      </c>
      <c r="B28" s="55" t="s">
        <v>105</v>
      </c>
      <c r="C28" s="66">
        <v>5500</v>
      </c>
      <c r="D28" s="73">
        <f t="shared" si="1"/>
        <v>1155</v>
      </c>
      <c r="E28" s="74">
        <f t="shared" si="0"/>
        <v>6655</v>
      </c>
      <c r="F28" s="3" t="s">
        <v>29</v>
      </c>
      <c r="G28" s="29" t="s">
        <v>106</v>
      </c>
      <c r="H28" s="29" t="s">
        <v>101</v>
      </c>
    </row>
    <row r="29" spans="1:8" x14ac:dyDescent="0.2">
      <c r="A29" s="53" t="s">
        <v>69</v>
      </c>
      <c r="B29" s="55" t="s">
        <v>70</v>
      </c>
      <c r="C29" s="66">
        <v>75000</v>
      </c>
      <c r="D29" s="73">
        <f t="shared" si="1"/>
        <v>15750</v>
      </c>
      <c r="E29" s="74">
        <f t="shared" si="0"/>
        <v>90750</v>
      </c>
      <c r="F29" s="3" t="s">
        <v>29</v>
      </c>
      <c r="G29" s="29" t="s">
        <v>106</v>
      </c>
      <c r="H29" s="29" t="s">
        <v>101</v>
      </c>
    </row>
    <row r="30" spans="1:8" s="18" customFormat="1" x14ac:dyDescent="0.2">
      <c r="A30" s="28" t="s">
        <v>12</v>
      </c>
      <c r="B30" s="20" t="s">
        <v>45</v>
      </c>
      <c r="C30" s="66">
        <v>0</v>
      </c>
      <c r="D30" s="67">
        <f t="shared" si="1"/>
        <v>0</v>
      </c>
      <c r="E30" s="68">
        <f t="shared" si="0"/>
        <v>0</v>
      </c>
      <c r="F30" s="34" t="s">
        <v>29</v>
      </c>
      <c r="G30" s="29" t="s">
        <v>106</v>
      </c>
      <c r="H30" s="29" t="s">
        <v>101</v>
      </c>
    </row>
    <row r="31" spans="1:8" s="18" customFormat="1" x14ac:dyDescent="0.2">
      <c r="A31" s="28" t="s">
        <v>71</v>
      </c>
      <c r="B31" s="20" t="s">
        <v>11</v>
      </c>
      <c r="C31" s="66">
        <v>0</v>
      </c>
      <c r="D31" s="67">
        <f t="shared" si="1"/>
        <v>0</v>
      </c>
      <c r="E31" s="68">
        <f t="shared" si="0"/>
        <v>0</v>
      </c>
      <c r="F31" s="34" t="s">
        <v>29</v>
      </c>
      <c r="G31" s="29" t="s">
        <v>106</v>
      </c>
      <c r="H31" s="29" t="s">
        <v>101</v>
      </c>
    </row>
    <row r="32" spans="1:8" x14ac:dyDescent="0.2">
      <c r="A32" s="46" t="s">
        <v>72</v>
      </c>
      <c r="B32" s="47" t="s">
        <v>13</v>
      </c>
      <c r="C32" s="66">
        <f>15000+43500+6000</f>
        <v>64500</v>
      </c>
      <c r="D32" s="75">
        <f t="shared" si="1"/>
        <v>13545</v>
      </c>
      <c r="E32" s="76">
        <f t="shared" si="0"/>
        <v>78045</v>
      </c>
      <c r="F32" s="34" t="s">
        <v>29</v>
      </c>
      <c r="G32" s="29" t="s">
        <v>106</v>
      </c>
      <c r="H32" s="29" t="s">
        <v>101</v>
      </c>
    </row>
    <row r="33" spans="1:8" ht="15.75" thickBot="1" x14ac:dyDescent="0.25">
      <c r="A33" s="48"/>
      <c r="B33" s="49" t="s">
        <v>36</v>
      </c>
      <c r="C33" s="77">
        <f>SUMIFS(C19:C32,$F$19:$F$32,"&lt;&gt;")</f>
        <v>232954.66500000001</v>
      </c>
      <c r="D33" s="77">
        <f>SUMIFS(D19:D32,$F$19:$F$32,"&lt;&gt;")</f>
        <v>48920.47</v>
      </c>
      <c r="E33" s="78">
        <f>SUMIFS(E19:E32,$F$19:$F$32,"&lt;&gt;")</f>
        <v>281875.13500000001</v>
      </c>
      <c r="F33" s="3"/>
    </row>
    <row r="34" spans="1:8" ht="14.25" x14ac:dyDescent="0.2">
      <c r="A34" s="120" t="s">
        <v>46</v>
      </c>
      <c r="B34" s="121"/>
      <c r="C34" s="121"/>
      <c r="D34" s="121"/>
      <c r="E34" s="122"/>
      <c r="F34" s="3"/>
    </row>
    <row r="35" spans="1:8" x14ac:dyDescent="0.2">
      <c r="A35" s="27" t="s">
        <v>14</v>
      </c>
      <c r="B35" s="20" t="s">
        <v>102</v>
      </c>
      <c r="C35" s="67">
        <f>C36+C37</f>
        <v>3110151.52</v>
      </c>
      <c r="D35" s="67">
        <f>D36+D37</f>
        <v>653131.81999999995</v>
      </c>
      <c r="E35" s="68">
        <f>E36+E37</f>
        <v>3763283.34</v>
      </c>
      <c r="F35" s="3"/>
    </row>
    <row r="36" spans="1:8" x14ac:dyDescent="0.2">
      <c r="A36" s="43" t="str">
        <f>A35&amp;".1"</f>
        <v>4.1.1</v>
      </c>
      <c r="B36" s="42" t="s">
        <v>103</v>
      </c>
      <c r="C36" s="66">
        <f>1261403.43+1383329.64+465418.45</f>
        <v>3110151.52</v>
      </c>
      <c r="D36" s="71">
        <f>ROUND(0.21*C36,2)</f>
        <v>653131.81999999995</v>
      </c>
      <c r="E36" s="72">
        <f>D36+C36</f>
        <v>3763283.34</v>
      </c>
      <c r="F36" s="3" t="s">
        <v>30</v>
      </c>
      <c r="G36" s="29" t="s">
        <v>106</v>
      </c>
      <c r="H36" s="29" t="s">
        <v>106</v>
      </c>
    </row>
    <row r="37" spans="1:8" x14ac:dyDescent="0.2">
      <c r="A37" s="43" t="str">
        <f>A35&amp;".2"</f>
        <v>4.1.2</v>
      </c>
      <c r="B37" s="11" t="s">
        <v>104</v>
      </c>
      <c r="C37" s="66"/>
      <c r="D37" s="71">
        <f>ROUND(0.21*C37,2)</f>
        <v>0</v>
      </c>
      <c r="E37" s="72">
        <f>D37+C37</f>
        <v>0</v>
      </c>
      <c r="F37" s="3" t="s">
        <v>30</v>
      </c>
      <c r="G37" s="29" t="s">
        <v>101</v>
      </c>
      <c r="H37" s="29" t="s">
        <v>106</v>
      </c>
    </row>
    <row r="38" spans="1:8" x14ac:dyDescent="0.2">
      <c r="A38" s="27" t="s">
        <v>15</v>
      </c>
      <c r="B38" s="20" t="s">
        <v>73</v>
      </c>
      <c r="C38" s="67">
        <f>C39+C40</f>
        <v>7157.96</v>
      </c>
      <c r="D38" s="67">
        <f>D39+D40</f>
        <v>1503.17</v>
      </c>
      <c r="E38" s="68">
        <f>E39+E40</f>
        <v>8661.130000000001</v>
      </c>
      <c r="F38" s="3"/>
      <c r="H38" s="29"/>
    </row>
    <row r="39" spans="1:8" x14ac:dyDescent="0.2">
      <c r="A39" s="43" t="str">
        <f>A38&amp;".1"</f>
        <v>4.2.1</v>
      </c>
      <c r="B39" s="42" t="s">
        <v>103</v>
      </c>
      <c r="C39" s="66">
        <f>3578.98+3578.98</f>
        <v>7157.96</v>
      </c>
      <c r="D39" s="71">
        <f>ROUND(0.21*C39,2)</f>
        <v>1503.17</v>
      </c>
      <c r="E39" s="72">
        <f>D39+C39</f>
        <v>8661.130000000001</v>
      </c>
      <c r="F39" s="3" t="s">
        <v>29</v>
      </c>
      <c r="G39" s="29" t="s">
        <v>106</v>
      </c>
      <c r="H39" s="29" t="s">
        <v>106</v>
      </c>
    </row>
    <row r="40" spans="1:8" x14ac:dyDescent="0.2">
      <c r="A40" s="43" t="str">
        <f>A38&amp;".2"</f>
        <v>4.2.2</v>
      </c>
      <c r="B40" s="11" t="s">
        <v>104</v>
      </c>
      <c r="C40" s="66"/>
      <c r="D40" s="71">
        <f>ROUND(0.21*C40,2)</f>
        <v>0</v>
      </c>
      <c r="E40" s="72">
        <f>D40+C40</f>
        <v>0</v>
      </c>
      <c r="F40" s="3" t="s">
        <v>30</v>
      </c>
      <c r="G40" s="29" t="s">
        <v>101</v>
      </c>
      <c r="H40" s="29" t="s">
        <v>106</v>
      </c>
    </row>
    <row r="41" spans="1:8" ht="25.5" x14ac:dyDescent="0.2">
      <c r="A41" s="27" t="s">
        <v>16</v>
      </c>
      <c r="B41" s="20" t="s">
        <v>74</v>
      </c>
      <c r="C41" s="67">
        <f>C42+C43</f>
        <v>228835.87</v>
      </c>
      <c r="D41" s="67">
        <f>D42+D43</f>
        <v>48055.53</v>
      </c>
      <c r="E41" s="68">
        <f>E42+E43</f>
        <v>276891.40000000002</v>
      </c>
      <c r="F41" s="3"/>
      <c r="H41" s="29"/>
    </row>
    <row r="42" spans="1:8" x14ac:dyDescent="0.2">
      <c r="A42" s="43" t="str">
        <f>A41&amp;".1"</f>
        <v>4.3.1</v>
      </c>
      <c r="B42" s="42" t="s">
        <v>103</v>
      </c>
      <c r="C42" s="66">
        <f>9462.55+105000+9373.32+105000</f>
        <v>228835.87</v>
      </c>
      <c r="D42" s="71">
        <f>ROUND(0.21*C42,2)</f>
        <v>48055.53</v>
      </c>
      <c r="E42" s="72">
        <f>D42+C42</f>
        <v>276891.40000000002</v>
      </c>
      <c r="F42" s="3" t="s">
        <v>29</v>
      </c>
      <c r="G42" s="29" t="s">
        <v>106</v>
      </c>
      <c r="H42" s="29" t="s">
        <v>101</v>
      </c>
    </row>
    <row r="43" spans="1:8" x14ac:dyDescent="0.2">
      <c r="A43" s="43" t="str">
        <f>A41&amp;".2"</f>
        <v>4.3.2</v>
      </c>
      <c r="B43" s="11" t="s">
        <v>104</v>
      </c>
      <c r="C43" s="66"/>
      <c r="D43" s="71">
        <f>ROUND(0.21*C43,2)</f>
        <v>0</v>
      </c>
      <c r="E43" s="72">
        <f>D43+C43</f>
        <v>0</v>
      </c>
      <c r="F43" s="3" t="s">
        <v>30</v>
      </c>
      <c r="G43" s="29" t="s">
        <v>101</v>
      </c>
      <c r="H43" s="29" t="s">
        <v>101</v>
      </c>
    </row>
    <row r="44" spans="1:8" ht="25.5" x14ac:dyDescent="0.2">
      <c r="A44" s="27" t="s">
        <v>17</v>
      </c>
      <c r="B44" s="20" t="s">
        <v>75</v>
      </c>
      <c r="C44" s="67">
        <f>C45+C46</f>
        <v>0</v>
      </c>
      <c r="D44" s="67">
        <f>D45+D46</f>
        <v>0</v>
      </c>
      <c r="E44" s="68">
        <f>E45+E46</f>
        <v>0</v>
      </c>
      <c r="H44" s="29"/>
    </row>
    <row r="45" spans="1:8" x14ac:dyDescent="0.2">
      <c r="A45" s="43" t="str">
        <f>A44&amp;".1"</f>
        <v>4.4.1</v>
      </c>
      <c r="B45" s="42" t="s">
        <v>103</v>
      </c>
      <c r="C45" s="66"/>
      <c r="D45" s="71">
        <f>ROUND(0.21*C45,2)</f>
        <v>0</v>
      </c>
      <c r="E45" s="72">
        <f>D45+C45</f>
        <v>0</v>
      </c>
      <c r="F45" s="3" t="s">
        <v>30</v>
      </c>
      <c r="G45" s="29" t="s">
        <v>106</v>
      </c>
      <c r="H45" s="29" t="s">
        <v>101</v>
      </c>
    </row>
    <row r="46" spans="1:8" x14ac:dyDescent="0.2">
      <c r="A46" s="43" t="str">
        <f>A44&amp;".2"</f>
        <v>4.4.2</v>
      </c>
      <c r="B46" s="11" t="s">
        <v>104</v>
      </c>
      <c r="C46" s="66"/>
      <c r="D46" s="71">
        <f>ROUND(0.21*C46,2)</f>
        <v>0</v>
      </c>
      <c r="E46" s="72">
        <f>D46+C46</f>
        <v>0</v>
      </c>
      <c r="F46" s="3" t="s">
        <v>30</v>
      </c>
      <c r="G46" s="29" t="s">
        <v>101</v>
      </c>
      <c r="H46" s="29" t="s">
        <v>101</v>
      </c>
    </row>
    <row r="47" spans="1:8" x14ac:dyDescent="0.2">
      <c r="A47" s="27" t="s">
        <v>18</v>
      </c>
      <c r="B47" s="20" t="s">
        <v>47</v>
      </c>
      <c r="C47" s="67">
        <f>C48+C49</f>
        <v>0</v>
      </c>
      <c r="D47" s="67">
        <f>D48+D49</f>
        <v>0</v>
      </c>
      <c r="E47" s="68">
        <f>E48+E49</f>
        <v>0</v>
      </c>
      <c r="F47" s="3"/>
      <c r="H47" s="29"/>
    </row>
    <row r="48" spans="1:8" x14ac:dyDescent="0.2">
      <c r="A48" s="43" t="str">
        <f>A47&amp;".1"</f>
        <v>4.5.1</v>
      </c>
      <c r="B48" s="42" t="s">
        <v>103</v>
      </c>
      <c r="C48" s="66"/>
      <c r="D48" s="71">
        <f>ROUND(0.21*C48,2)</f>
        <v>0</v>
      </c>
      <c r="E48" s="72">
        <f>D48+C48</f>
        <v>0</v>
      </c>
      <c r="F48" s="3" t="s">
        <v>30</v>
      </c>
      <c r="G48" s="29" t="s">
        <v>106</v>
      </c>
      <c r="H48" s="29" t="s">
        <v>101</v>
      </c>
    </row>
    <row r="49" spans="1:8" x14ac:dyDescent="0.2">
      <c r="A49" s="43" t="str">
        <f>A47&amp;".2"</f>
        <v>4.5.2</v>
      </c>
      <c r="B49" s="11" t="s">
        <v>104</v>
      </c>
      <c r="C49" s="66"/>
      <c r="D49" s="71">
        <f>ROUND(0.21*C49,2)</f>
        <v>0</v>
      </c>
      <c r="E49" s="72">
        <f>D49+C49</f>
        <v>0</v>
      </c>
      <c r="F49" s="3" t="s">
        <v>30</v>
      </c>
      <c r="G49" s="29" t="s">
        <v>101</v>
      </c>
      <c r="H49" s="29" t="s">
        <v>101</v>
      </c>
    </row>
    <row r="50" spans="1:8" x14ac:dyDescent="0.2">
      <c r="A50" s="27" t="s">
        <v>26</v>
      </c>
      <c r="B50" s="20" t="s">
        <v>27</v>
      </c>
      <c r="C50" s="67">
        <f>C51+C52</f>
        <v>0</v>
      </c>
      <c r="D50" s="67">
        <f>D51+D52</f>
        <v>0</v>
      </c>
      <c r="E50" s="68">
        <f>E51+E52</f>
        <v>0</v>
      </c>
      <c r="F50" s="3"/>
      <c r="H50" s="29"/>
    </row>
    <row r="51" spans="1:8" x14ac:dyDescent="0.2">
      <c r="A51" s="43" t="str">
        <f>A50&amp;".1"</f>
        <v>4.6.1</v>
      </c>
      <c r="B51" s="42" t="s">
        <v>103</v>
      </c>
      <c r="C51" s="66"/>
      <c r="D51" s="71">
        <f>ROUND(0.21*C51,2)</f>
        <v>0</v>
      </c>
      <c r="E51" s="72">
        <f>D51+C51</f>
        <v>0</v>
      </c>
      <c r="F51" s="3" t="s">
        <v>30</v>
      </c>
      <c r="G51" s="29" t="s">
        <v>106</v>
      </c>
      <c r="H51" s="29" t="s">
        <v>101</v>
      </c>
    </row>
    <row r="52" spans="1:8" x14ac:dyDescent="0.2">
      <c r="A52" s="43" t="str">
        <f>A50&amp;".2"</f>
        <v>4.6.2</v>
      </c>
      <c r="B52" s="11" t="s">
        <v>104</v>
      </c>
      <c r="C52" s="66"/>
      <c r="D52" s="71">
        <f>ROUND(0.21*C52,2)</f>
        <v>0</v>
      </c>
      <c r="E52" s="72">
        <f>D52+C52</f>
        <v>0</v>
      </c>
      <c r="F52" s="3" t="s">
        <v>30</v>
      </c>
      <c r="G52" s="29" t="s">
        <v>101</v>
      </c>
      <c r="H52" s="29" t="s">
        <v>101</v>
      </c>
    </row>
    <row r="53" spans="1:8" ht="15" thickBot="1" x14ac:dyDescent="0.25">
      <c r="A53" s="44"/>
      <c r="B53" s="49" t="s">
        <v>35</v>
      </c>
      <c r="C53" s="77">
        <f>SUMIFS(C35:C52,$F$35:$F$52,"&lt;&gt;")</f>
        <v>3346145.35</v>
      </c>
      <c r="D53" s="77">
        <f>SUMIFS(D35:D52,$F$35:$F$52,"&lt;&gt;")</f>
        <v>702690.52</v>
      </c>
      <c r="E53" s="78">
        <f>SUMIFS(E35:E52,$F$35:$F$52,"&lt;&gt;")</f>
        <v>4048835.8699999996</v>
      </c>
      <c r="F53" s="3"/>
      <c r="H53" s="29"/>
    </row>
    <row r="54" spans="1:8" ht="14.25" x14ac:dyDescent="0.2">
      <c r="A54" s="117" t="s">
        <v>19</v>
      </c>
      <c r="B54" s="118"/>
      <c r="C54" s="118"/>
      <c r="D54" s="118"/>
      <c r="E54" s="119"/>
      <c r="F54" s="3"/>
      <c r="H54" s="29"/>
    </row>
    <row r="55" spans="1:8" x14ac:dyDescent="0.2">
      <c r="A55" s="27" t="s">
        <v>20</v>
      </c>
      <c r="B55" s="39" t="s">
        <v>90</v>
      </c>
      <c r="C55" s="67">
        <f>C56+C57</f>
        <v>32450.19</v>
      </c>
      <c r="D55" s="67">
        <f>D56+D57</f>
        <v>6814.54</v>
      </c>
      <c r="E55" s="68">
        <f>E56+E57</f>
        <v>39264.729999999996</v>
      </c>
      <c r="F55" s="3"/>
      <c r="H55" s="29"/>
    </row>
    <row r="56" spans="1:8" ht="25.5" x14ac:dyDescent="0.2">
      <c r="A56" s="41" t="s">
        <v>34</v>
      </c>
      <c r="B56" s="42" t="s">
        <v>76</v>
      </c>
      <c r="C56" s="66">
        <v>32450.19</v>
      </c>
      <c r="D56" s="67">
        <f>ROUND(0.21*C56,2)</f>
        <v>6814.54</v>
      </c>
      <c r="E56" s="68">
        <f>D56+C56</f>
        <v>39264.729999999996</v>
      </c>
      <c r="F56" s="3" t="s">
        <v>29</v>
      </c>
      <c r="G56" s="29" t="s">
        <v>106</v>
      </c>
      <c r="H56" s="29" t="s">
        <v>106</v>
      </c>
    </row>
    <row r="57" spans="1:8" x14ac:dyDescent="0.2">
      <c r="A57" s="41" t="s">
        <v>48</v>
      </c>
      <c r="B57" s="11" t="s">
        <v>77</v>
      </c>
      <c r="C57" s="66">
        <v>0</v>
      </c>
      <c r="D57" s="67">
        <f>ROUND(0.21*C57,2)</f>
        <v>0</v>
      </c>
      <c r="E57" s="68">
        <f>D57+C57</f>
        <v>0</v>
      </c>
      <c r="F57" s="3" t="s">
        <v>29</v>
      </c>
      <c r="G57" s="29" t="s">
        <v>106</v>
      </c>
      <c r="H57" s="29" t="s">
        <v>101</v>
      </c>
    </row>
    <row r="58" spans="1:8" x14ac:dyDescent="0.2">
      <c r="A58" s="27" t="s">
        <v>21</v>
      </c>
      <c r="B58" s="20" t="s">
        <v>49</v>
      </c>
      <c r="C58" s="67">
        <f>SUM(C59:C63)</f>
        <v>34891.952369999999</v>
      </c>
      <c r="D58" s="67">
        <f>SUM(D59:D63)</f>
        <v>0</v>
      </c>
      <c r="E58" s="68">
        <f>SUM(E59:E63)</f>
        <v>34891.952369999999</v>
      </c>
      <c r="F58" s="3"/>
      <c r="H58" s="29"/>
    </row>
    <row r="59" spans="1:8" ht="25.5" x14ac:dyDescent="0.2">
      <c r="A59" s="26" t="s">
        <v>78</v>
      </c>
      <c r="B59" s="19" t="s">
        <v>79</v>
      </c>
      <c r="C59" s="66">
        <v>0</v>
      </c>
      <c r="D59" s="67">
        <f>ROUND(0.21*C59,2)</f>
        <v>0</v>
      </c>
      <c r="E59" s="68">
        <f t="shared" ref="E59:E65" si="2">D59+C59</f>
        <v>0</v>
      </c>
      <c r="F59" s="3" t="s">
        <v>29</v>
      </c>
      <c r="G59" s="29" t="s">
        <v>106</v>
      </c>
      <c r="H59" s="29" t="s">
        <v>101</v>
      </c>
    </row>
    <row r="60" spans="1:8" ht="25.5" x14ac:dyDescent="0.2">
      <c r="A60" s="26" t="s">
        <v>80</v>
      </c>
      <c r="B60" s="19" t="s">
        <v>81</v>
      </c>
      <c r="C60" s="66">
        <f>0.5%*(C56+C35+C38+C14)</f>
        <v>15859.978349999999</v>
      </c>
      <c r="D60" s="67">
        <f>ROUND(0*C60,2)</f>
        <v>0</v>
      </c>
      <c r="E60" s="68">
        <f t="shared" si="2"/>
        <v>15859.978349999999</v>
      </c>
      <c r="F60" s="3" t="s">
        <v>29</v>
      </c>
      <c r="G60" s="29" t="s">
        <v>106</v>
      </c>
      <c r="H60" s="29" t="s">
        <v>101</v>
      </c>
    </row>
    <row r="61" spans="1:8" ht="38.25" x14ac:dyDescent="0.2">
      <c r="A61" s="26" t="s">
        <v>82</v>
      </c>
      <c r="B61" s="19" t="s">
        <v>83</v>
      </c>
      <c r="C61" s="66">
        <f>0.1%*(C56+C35+C38+C14)</f>
        <v>3171.9956699999998</v>
      </c>
      <c r="D61" s="67">
        <f>ROUND(0*C61,2)</f>
        <v>0</v>
      </c>
      <c r="E61" s="68">
        <f t="shared" si="2"/>
        <v>3171.9956699999998</v>
      </c>
      <c r="F61" s="3" t="s">
        <v>29</v>
      </c>
      <c r="G61" s="30" t="s">
        <v>106</v>
      </c>
      <c r="H61" s="30" t="s">
        <v>101</v>
      </c>
    </row>
    <row r="62" spans="1:8" x14ac:dyDescent="0.2">
      <c r="A62" s="26" t="s">
        <v>84</v>
      </c>
      <c r="B62" s="19" t="s">
        <v>85</v>
      </c>
      <c r="C62" s="66">
        <f>0.5%*(C56+C35+C38+C14)</f>
        <v>15859.978349999999</v>
      </c>
      <c r="D62" s="67">
        <f>ROUND(0*C62,2)</f>
        <v>0</v>
      </c>
      <c r="E62" s="68">
        <f t="shared" si="2"/>
        <v>15859.978349999999</v>
      </c>
      <c r="F62" s="3" t="s">
        <v>29</v>
      </c>
      <c r="G62" s="29" t="s">
        <v>106</v>
      </c>
      <c r="H62" s="29" t="s">
        <v>101</v>
      </c>
    </row>
    <row r="63" spans="1:8" ht="25.5" x14ac:dyDescent="0.2">
      <c r="A63" s="26" t="s">
        <v>86</v>
      </c>
      <c r="B63" s="19" t="s">
        <v>87</v>
      </c>
      <c r="C63" s="66">
        <v>0</v>
      </c>
      <c r="D63" s="67">
        <f>ROUND(0.21*C63,2)</f>
        <v>0</v>
      </c>
      <c r="E63" s="68">
        <f t="shared" si="2"/>
        <v>0</v>
      </c>
      <c r="F63" s="3" t="s">
        <v>29</v>
      </c>
      <c r="G63" s="30" t="s">
        <v>106</v>
      </c>
      <c r="H63" s="30" t="s">
        <v>101</v>
      </c>
    </row>
    <row r="64" spans="1:8" x14ac:dyDescent="0.2">
      <c r="A64" s="27" t="s">
        <v>22</v>
      </c>
      <c r="B64" s="20" t="s">
        <v>31</v>
      </c>
      <c r="C64" s="66">
        <v>438308.7</v>
      </c>
      <c r="D64" s="67">
        <f>ROUND(0.21*C64,2)</f>
        <v>92044.83</v>
      </c>
      <c r="E64" s="68">
        <f t="shared" si="2"/>
        <v>530353.53</v>
      </c>
      <c r="F64" s="3" t="s">
        <v>29</v>
      </c>
      <c r="G64" s="29" t="s">
        <v>106</v>
      </c>
      <c r="H64" s="29" t="s">
        <v>101</v>
      </c>
    </row>
    <row r="65" spans="1:8" x14ac:dyDescent="0.2">
      <c r="A65" s="28" t="s">
        <v>88</v>
      </c>
      <c r="B65" s="20" t="s">
        <v>89</v>
      </c>
      <c r="C65" s="66"/>
      <c r="D65" s="67">
        <f>ROUND(0.21*C65,2)</f>
        <v>0</v>
      </c>
      <c r="E65" s="68">
        <f t="shared" si="2"/>
        <v>0</v>
      </c>
      <c r="F65" s="3" t="s">
        <v>29</v>
      </c>
      <c r="G65" s="29" t="s">
        <v>106</v>
      </c>
      <c r="H65" s="29" t="s">
        <v>101</v>
      </c>
    </row>
    <row r="66" spans="1:8" ht="15" thickBot="1" x14ac:dyDescent="0.25">
      <c r="A66" s="44"/>
      <c r="B66" s="52" t="s">
        <v>37</v>
      </c>
      <c r="C66" s="77">
        <f>SUMIFS(C55:C65,$F$55:$F$65,"&lt;&gt;")</f>
        <v>505650.84237000003</v>
      </c>
      <c r="D66" s="77">
        <f>SUMIFS(D55:D65,$F$55:$F$65,"&lt;&gt;")</f>
        <v>98859.37</v>
      </c>
      <c r="E66" s="78">
        <f>SUMIFS(E55:E65,$F$55:$F$65,"&lt;&gt;")</f>
        <v>604510.21237000008</v>
      </c>
      <c r="F66" s="3"/>
      <c r="H66" s="29"/>
    </row>
    <row r="67" spans="1:8" ht="14.25" x14ac:dyDescent="0.2">
      <c r="A67" s="117" t="s">
        <v>91</v>
      </c>
      <c r="B67" s="118"/>
      <c r="C67" s="118"/>
      <c r="D67" s="118"/>
      <c r="E67" s="119"/>
      <c r="F67" s="3"/>
      <c r="H67" s="29"/>
    </row>
    <row r="68" spans="1:8" x14ac:dyDescent="0.2">
      <c r="A68" s="27" t="s">
        <v>23</v>
      </c>
      <c r="B68" s="20" t="s">
        <v>92</v>
      </c>
      <c r="C68" s="66"/>
      <c r="D68" s="67">
        <f>ROUND(0.21*C68,2)</f>
        <v>0</v>
      </c>
      <c r="E68" s="68">
        <f>D68+C68</f>
        <v>0</v>
      </c>
      <c r="F68" s="3" t="s">
        <v>29</v>
      </c>
      <c r="G68" s="29" t="s">
        <v>106</v>
      </c>
      <c r="H68" s="29" t="s">
        <v>101</v>
      </c>
    </row>
    <row r="69" spans="1:8" x14ac:dyDescent="0.2">
      <c r="A69" s="27" t="s">
        <v>24</v>
      </c>
      <c r="B69" s="20" t="s">
        <v>50</v>
      </c>
      <c r="C69" s="66"/>
      <c r="D69" s="67">
        <f>ROUND(0.21*C69,2)</f>
        <v>0</v>
      </c>
      <c r="E69" s="68">
        <f>D69+C69</f>
        <v>0</v>
      </c>
      <c r="F69" s="3" t="s">
        <v>30</v>
      </c>
      <c r="G69" s="29" t="s">
        <v>106</v>
      </c>
      <c r="H69" s="29" t="s">
        <v>101</v>
      </c>
    </row>
    <row r="70" spans="1:8" ht="15" thickBot="1" x14ac:dyDescent="0.25">
      <c r="A70" s="44"/>
      <c r="B70" s="49" t="s">
        <v>38</v>
      </c>
      <c r="C70" s="77">
        <f>SUMIFS(C68:C69,$F$68:$F$69,"&lt;&gt;")</f>
        <v>0</v>
      </c>
      <c r="D70" s="77">
        <f>SUMIFS(D68:D69,$F$68:$F$69,"&lt;&gt;")</f>
        <v>0</v>
      </c>
      <c r="E70" s="78">
        <f>SUMIFS(E68:E69,$F$68:$F$69,"&lt;&gt;")</f>
        <v>0</v>
      </c>
      <c r="F70" s="3"/>
    </row>
    <row r="71" spans="1:8" ht="16.5" thickBot="1" x14ac:dyDescent="0.25">
      <c r="A71" s="79"/>
      <c r="B71" s="80" t="s">
        <v>32</v>
      </c>
      <c r="C71" s="95">
        <f>SUMIFS(C10:C70,$F$10:$F$70,"&lt;&gt;")</f>
        <v>4106986.8573700003</v>
      </c>
      <c r="D71" s="95">
        <f>SUMIFS(D10:D70,$F$10:$F$70,"&lt;&gt;")</f>
        <v>855139.92</v>
      </c>
      <c r="E71" s="96">
        <f>SUMIFS(E10:E70,$F$10:$F$70,"&lt;&gt;")</f>
        <v>4962126.7773700012</v>
      </c>
      <c r="F71" s="3"/>
    </row>
    <row r="72" spans="1:8" ht="29.25" thickBot="1" x14ac:dyDescent="0.25">
      <c r="A72" s="81"/>
      <c r="B72" s="82" t="s">
        <v>93</v>
      </c>
      <c r="C72" s="95">
        <f>SUMIFS(C10:C70,$H$10:$H$70,"da")</f>
        <v>3171995.67</v>
      </c>
      <c r="D72" s="95">
        <f>SUMIFS(D10:D70,$H$10:$H$70,"da")</f>
        <v>666119.09000000008</v>
      </c>
      <c r="E72" s="96">
        <f>SUMIFS(E10:E70,$H$10:$H$70,"da")</f>
        <v>3838114.76</v>
      </c>
      <c r="F72" s="3"/>
    </row>
    <row r="73" spans="1:8" x14ac:dyDescent="0.2">
      <c r="A73" s="6"/>
      <c r="B73" s="45"/>
      <c r="C73" s="2"/>
      <c r="D73" s="2"/>
      <c r="E73" s="2"/>
      <c r="F73" s="3"/>
    </row>
    <row r="74" spans="1:8" x14ac:dyDescent="0.2">
      <c r="A74" s="6"/>
      <c r="B74" s="45"/>
      <c r="C74" s="2"/>
      <c r="D74" s="2"/>
      <c r="E74" s="2"/>
      <c r="F74" s="3"/>
    </row>
    <row r="75" spans="1:8" x14ac:dyDescent="0.2">
      <c r="A75" s="6"/>
      <c r="B75" s="45"/>
      <c r="C75" s="2"/>
      <c r="D75" s="2"/>
      <c r="E75" s="2"/>
      <c r="F75" s="3"/>
    </row>
    <row r="76" spans="1:8" ht="15.75" x14ac:dyDescent="0.2">
      <c r="A76" s="6"/>
      <c r="B76" s="83" t="s">
        <v>99</v>
      </c>
      <c r="C76" s="84">
        <f>C77+C78</f>
        <v>4962126.7773700003</v>
      </c>
      <c r="D76" s="2"/>
      <c r="E76" s="2"/>
      <c r="F76" s="3"/>
    </row>
    <row r="77" spans="1:8" ht="15.75" x14ac:dyDescent="0.2">
      <c r="A77" s="6"/>
      <c r="B77" s="85" t="s">
        <v>30</v>
      </c>
      <c r="C77" s="86">
        <f>SUMIFS(E10:E69,F10:F69,"=buget de stat")-563283.34</f>
        <v>3200000</v>
      </c>
      <c r="D77" s="2"/>
      <c r="E77" s="2"/>
      <c r="F77" s="3"/>
    </row>
    <row r="78" spans="1:8" ht="15.75" x14ac:dyDescent="0.2">
      <c r="A78" s="6"/>
      <c r="B78" s="85" t="s">
        <v>29</v>
      </c>
      <c r="C78" s="87">
        <f>SUMIFS(E10:E69,F10:F69,"=buget local")+563283.34</f>
        <v>1762126.7773699998</v>
      </c>
      <c r="D78" s="2"/>
      <c r="E78" s="2"/>
      <c r="F78" s="3"/>
    </row>
    <row r="79" spans="1:8" x14ac:dyDescent="0.2">
      <c r="A79" s="6"/>
      <c r="B79" s="12"/>
      <c r="C79" s="12"/>
      <c r="D79" s="2"/>
      <c r="E79" s="2"/>
      <c r="F79" s="3"/>
    </row>
    <row r="80" spans="1:8" ht="31.5" x14ac:dyDescent="0.2">
      <c r="A80" s="6"/>
      <c r="B80" s="98" t="s">
        <v>116</v>
      </c>
      <c r="C80" s="99" t="s">
        <v>110</v>
      </c>
      <c r="D80" s="99" t="s">
        <v>111</v>
      </c>
      <c r="E80" s="89"/>
      <c r="F80" s="90"/>
    </row>
    <row r="81" spans="1:7" ht="15.75" x14ac:dyDescent="0.2">
      <c r="A81" s="6"/>
      <c r="B81" s="85" t="s">
        <v>112</v>
      </c>
      <c r="C81" s="103">
        <f>SUMIFS(C35:C52,G35:G52,"=da")</f>
        <v>3346145.35</v>
      </c>
      <c r="D81" s="103">
        <f>SUMIFS(C35:C52,G35:G52,"=nu")</f>
        <v>0</v>
      </c>
      <c r="E81" s="89"/>
      <c r="F81" s="90"/>
    </row>
    <row r="82" spans="1:7" ht="15.75" x14ac:dyDescent="0.2">
      <c r="A82" s="6"/>
      <c r="B82" s="85" t="s">
        <v>113</v>
      </c>
      <c r="C82" s="103">
        <f>C81/(C81+D81)*(SUMIFS(C11:C69,G11:G69,"=da")-C81)+C81</f>
        <v>4106986.8573700003</v>
      </c>
      <c r="D82" s="103">
        <f>C71-C82</f>
        <v>0</v>
      </c>
      <c r="E82" s="89"/>
      <c r="F82" s="90"/>
      <c r="G82" s="104"/>
    </row>
    <row r="83" spans="1:7" ht="15.75" x14ac:dyDescent="0.2">
      <c r="A83" s="6"/>
      <c r="B83" s="85" t="s">
        <v>117</v>
      </c>
      <c r="C83" s="103">
        <f>C82/C88</f>
        <v>10017.041115536585</v>
      </c>
      <c r="D83" s="103">
        <f>D82/C88</f>
        <v>0</v>
      </c>
      <c r="E83" s="89"/>
      <c r="F83" s="90"/>
    </row>
    <row r="84" spans="1:7" ht="15.75" x14ac:dyDescent="0.2">
      <c r="A84" s="6"/>
      <c r="B84" s="85" t="s">
        <v>115</v>
      </c>
      <c r="C84" s="103">
        <f>C82/C88/C87</f>
        <v>2012.828259361127</v>
      </c>
      <c r="D84" s="103">
        <f>D82/C88/C87</f>
        <v>0</v>
      </c>
      <c r="E84" s="89"/>
      <c r="F84" s="90"/>
    </row>
    <row r="85" spans="1:7" ht="15.75" x14ac:dyDescent="0.2">
      <c r="A85" s="6"/>
      <c r="D85" s="88"/>
      <c r="E85" s="88"/>
      <c r="F85" s="91"/>
    </row>
    <row r="86" spans="1:7" ht="15.75" x14ac:dyDescent="0.2">
      <c r="A86" s="7"/>
      <c r="B86" s="85" t="s">
        <v>107</v>
      </c>
      <c r="C86" s="101">
        <v>45617</v>
      </c>
      <c r="D86" s="92"/>
      <c r="E86" s="92"/>
      <c r="F86" s="91"/>
    </row>
    <row r="87" spans="1:7" ht="15.75" x14ac:dyDescent="0.2">
      <c r="A87" s="6"/>
      <c r="B87" s="85" t="s">
        <v>108</v>
      </c>
      <c r="C87" s="114">
        <f>'Curs'!C5</f>
        <v>4.9766000000000004</v>
      </c>
      <c r="D87" s="88"/>
      <c r="E87" s="88"/>
      <c r="F87" s="91"/>
    </row>
    <row r="88" spans="1:7" ht="15.75" x14ac:dyDescent="0.2">
      <c r="A88" s="6"/>
      <c r="B88" s="97" t="s">
        <v>109</v>
      </c>
      <c r="C88" s="102">
        <v>410</v>
      </c>
      <c r="D88" s="92"/>
      <c r="E88" s="92"/>
      <c r="F88" s="91"/>
    </row>
    <row r="89" spans="1:7" ht="15.75" x14ac:dyDescent="0.2">
      <c r="A89" s="6"/>
      <c r="C89" s="89"/>
      <c r="D89" s="89"/>
      <c r="E89" s="89"/>
    </row>
    <row r="90" spans="1:7" x14ac:dyDescent="0.2">
      <c r="A90" s="6"/>
    </row>
    <row r="91" spans="1:7" x14ac:dyDescent="0.2">
      <c r="A91" s="6"/>
      <c r="B91" s="13"/>
      <c r="C91" s="14"/>
      <c r="D91" s="15"/>
      <c r="E91" s="15"/>
    </row>
    <row r="92" spans="1:7" ht="15.75" x14ac:dyDescent="0.2">
      <c r="A92" s="16"/>
      <c r="B92" s="93" t="s">
        <v>25</v>
      </c>
      <c r="C92" s="14"/>
      <c r="D92" s="15"/>
      <c r="E92" s="94" t="s">
        <v>33</v>
      </c>
    </row>
  </sheetData>
  <mergeCells count="11">
    <mergeCell ref="D1:E1"/>
    <mergeCell ref="A2:E2"/>
    <mergeCell ref="A5:A7"/>
    <mergeCell ref="B5:B7"/>
    <mergeCell ref="C5:E5"/>
    <mergeCell ref="A9:E9"/>
    <mergeCell ref="A67:E67"/>
    <mergeCell ref="A34:E34"/>
    <mergeCell ref="A54:E54"/>
    <mergeCell ref="A15:E15"/>
    <mergeCell ref="A18:E18"/>
  </mergeCells>
  <phoneticPr fontId="0" type="noConversion"/>
  <dataValidations count="4">
    <dataValidation type="list" allowBlank="1" showInputMessage="1" showErrorMessage="1" sqref="G51:H52 G48:H49 G16:H16 G19:H22 G24:H32 G36:H37 G39:H40 G42:H43 G45:H46 G68:H69 G10:H13 G56:H65" xr:uid="{AB09047E-5C27-4219-9128-D40E944FE48A}">
      <formula1>"da,nu"</formula1>
    </dataValidation>
    <dataValidation type="date" operator="greaterThanOrEqual" allowBlank="1" showInputMessage="1" showErrorMessage="1" sqref="C86" xr:uid="{04758C26-89FD-4B21-BB73-4EB101AAC618}">
      <formula1>44197</formula1>
    </dataValidation>
    <dataValidation type="list" allowBlank="1" showInputMessage="1" showErrorMessage="1" sqref="F10" xr:uid="{1D3F44DA-CD9B-4F76-9C82-63F5A62500C0}">
      <formula1>"buget local,buget de stat"</formula1>
    </dataValidation>
    <dataValidation type="list" allowBlank="1" showInputMessage="1" showErrorMessage="1" sqref="F11:F13 F16 F19:F22 F24:F32 F36:F37 F39:F40 F42:F43 F45:F46 F48:F49 F51:F52 F56:F57 F59:F65 F68:F69" xr:uid="{29F8AF62-6527-49AA-8E8B-65FCFFAF89B3}">
      <formula1>"buget de stat, buget local"</formula1>
    </dataValidation>
  </dataValidations>
  <printOptions horizontalCentered="1"/>
  <pageMargins left="0.74803149606299213" right="0.34" top="0.47" bottom="0.5" header="0.34" footer="0.2"/>
  <pageSetup paperSize="9" scale="81" fitToHeight="2" orientation="portrait" r:id="rId1"/>
  <headerFooter alignWithMargins="0"/>
  <ignoredErrors>
    <ignoredError sqref="A24:A29 A56:A57 A59:A61 A62:A63" twoDigitTextYear="1"/>
    <ignoredError sqref="D23:E23 D38" formula="1"/>
    <ignoredError sqref="C23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34EC9A-25EB-4D9A-BBB9-FD32159EF43E}">
  <dimension ref="B2:C5"/>
  <sheetViews>
    <sheetView workbookViewId="0">
      <selection activeCell="D18" sqref="D18"/>
    </sheetView>
  </sheetViews>
  <sheetFormatPr defaultColWidth="8.85546875" defaultRowHeight="15" x14ac:dyDescent="0.25"/>
  <cols>
    <col min="1" max="1" width="8.85546875" style="105"/>
    <col min="2" max="2" width="12.7109375" style="105" bestFit="1" customWidth="1"/>
    <col min="3" max="3" width="19.42578125" style="105" customWidth="1"/>
    <col min="4" max="4" width="15.5703125" style="105" customWidth="1"/>
    <col min="5" max="5" width="23.7109375" style="105" customWidth="1"/>
    <col min="6" max="16384" width="8.85546875" style="105"/>
  </cols>
  <sheetData>
    <row r="2" spans="2:3" ht="15.75" thickBot="1" x14ac:dyDescent="0.3"/>
    <row r="3" spans="2:3" ht="19.5" thickBot="1" x14ac:dyDescent="0.35">
      <c r="B3" s="106" t="s">
        <v>107</v>
      </c>
      <c r="C3" s="107">
        <f>'DG '!C86</f>
        <v>45617</v>
      </c>
    </row>
    <row r="4" spans="2:3" ht="19.5" thickBot="1" x14ac:dyDescent="0.35">
      <c r="B4" s="108" t="s">
        <v>118</v>
      </c>
      <c r="C4" s="109">
        <f>INDEX(Curs[Data],MATCH(C3,Curs[Data],1))</f>
        <v>45617</v>
      </c>
    </row>
    <row r="5" spans="2:3" ht="24" thickBot="1" x14ac:dyDescent="0.4">
      <c r="B5" s="110" t="s">
        <v>119</v>
      </c>
      <c r="C5" s="111">
        <f>INDEX(Curs[Curs],MATCH(C3,Curs[Data],0))</f>
        <v>4.9766000000000004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0122A2-2E24-4E77-85BE-7EF16A86C14F}">
  <dimension ref="A1:C902"/>
  <sheetViews>
    <sheetView topLeftCell="A718" workbookViewId="0">
      <selection activeCell="D18" sqref="D18"/>
    </sheetView>
  </sheetViews>
  <sheetFormatPr defaultColWidth="8.85546875" defaultRowHeight="15" x14ac:dyDescent="0.25"/>
  <cols>
    <col min="1" max="1" width="10.28515625" style="105" bestFit="1" customWidth="1"/>
    <col min="2" max="2" width="10.7109375" style="105" bestFit="1" customWidth="1"/>
    <col min="3" max="3" width="7" style="105" bestFit="1" customWidth="1"/>
    <col min="4" max="16384" width="8.85546875" style="105"/>
  </cols>
  <sheetData>
    <row r="1" spans="1:3" x14ac:dyDescent="0.25">
      <c r="A1" s="105" t="s">
        <v>120</v>
      </c>
      <c r="B1" s="105" t="s">
        <v>107</v>
      </c>
      <c r="C1" s="105" t="s">
        <v>121</v>
      </c>
    </row>
    <row r="2" spans="1:3" x14ac:dyDescent="0.25">
      <c r="A2" s="105" t="s">
        <v>122</v>
      </c>
      <c r="B2" s="112">
        <v>44564</v>
      </c>
      <c r="C2" s="105">
        <v>4.9474</v>
      </c>
    </row>
    <row r="3" spans="1:3" x14ac:dyDescent="0.25">
      <c r="A3" s="105" t="s">
        <v>122</v>
      </c>
      <c r="B3" s="112">
        <v>44565</v>
      </c>
      <c r="C3" s="105">
        <v>4.9463999999999997</v>
      </c>
    </row>
    <row r="4" spans="1:3" x14ac:dyDescent="0.25">
      <c r="A4" s="105" t="s">
        <v>122</v>
      </c>
      <c r="B4" s="112">
        <v>44566</v>
      </c>
      <c r="C4" s="105">
        <v>4.9459999999999997</v>
      </c>
    </row>
    <row r="5" spans="1:3" x14ac:dyDescent="0.25">
      <c r="A5" s="105" t="s">
        <v>122</v>
      </c>
      <c r="B5" s="112">
        <v>44567</v>
      </c>
      <c r="C5" s="105">
        <v>4.9431000000000003</v>
      </c>
    </row>
    <row r="6" spans="1:3" x14ac:dyDescent="0.25">
      <c r="A6" s="105" t="s">
        <v>122</v>
      </c>
      <c r="B6" s="112">
        <v>44568</v>
      </c>
      <c r="C6" s="105">
        <v>4.9436</v>
      </c>
    </row>
    <row r="7" spans="1:3" x14ac:dyDescent="0.25">
      <c r="A7" s="105" t="s">
        <v>122</v>
      </c>
      <c r="B7" s="112">
        <v>44571</v>
      </c>
      <c r="C7" s="105">
        <v>4.9439000000000002</v>
      </c>
    </row>
    <row r="8" spans="1:3" x14ac:dyDescent="0.25">
      <c r="A8" s="105" t="s">
        <v>122</v>
      </c>
      <c r="B8" s="112">
        <v>44572</v>
      </c>
      <c r="C8" s="105">
        <v>4.9451999999999998</v>
      </c>
    </row>
    <row r="9" spans="1:3" x14ac:dyDescent="0.25">
      <c r="A9" s="105" t="s">
        <v>122</v>
      </c>
      <c r="B9" s="112">
        <v>44573</v>
      </c>
      <c r="C9" s="105">
        <v>4.9444999999999997</v>
      </c>
    </row>
    <row r="10" spans="1:3" x14ac:dyDescent="0.25">
      <c r="A10" s="105" t="s">
        <v>122</v>
      </c>
      <c r="B10" s="112">
        <v>44574</v>
      </c>
      <c r="C10" s="105">
        <v>4.9435000000000002</v>
      </c>
    </row>
    <row r="11" spans="1:3" x14ac:dyDescent="0.25">
      <c r="A11" s="105" t="s">
        <v>122</v>
      </c>
      <c r="B11" s="112">
        <v>44575</v>
      </c>
      <c r="C11" s="105">
        <v>4.9432</v>
      </c>
    </row>
    <row r="12" spans="1:3" x14ac:dyDescent="0.25">
      <c r="A12" s="105" t="s">
        <v>122</v>
      </c>
      <c r="B12" s="112">
        <v>44578</v>
      </c>
      <c r="C12" s="105">
        <v>4.944</v>
      </c>
    </row>
    <row r="13" spans="1:3" x14ac:dyDescent="0.25">
      <c r="A13" s="105" t="s">
        <v>122</v>
      </c>
      <c r="B13" s="112">
        <v>44579</v>
      </c>
      <c r="C13" s="105">
        <v>4.9444999999999997</v>
      </c>
    </row>
    <row r="14" spans="1:3" x14ac:dyDescent="0.25">
      <c r="A14" s="105" t="s">
        <v>122</v>
      </c>
      <c r="B14" s="112">
        <v>44580</v>
      </c>
      <c r="C14" s="105">
        <v>4.9447000000000001</v>
      </c>
    </row>
    <row r="15" spans="1:3" x14ac:dyDescent="0.25">
      <c r="A15" s="105" t="s">
        <v>122</v>
      </c>
      <c r="B15" s="112">
        <v>44581</v>
      </c>
      <c r="C15" s="105">
        <v>4.9451999999999998</v>
      </c>
    </row>
    <row r="16" spans="1:3" x14ac:dyDescent="0.25">
      <c r="A16" s="105" t="s">
        <v>122</v>
      </c>
      <c r="B16" s="112">
        <v>44582</v>
      </c>
      <c r="C16" s="105">
        <v>4.9448999999999996</v>
      </c>
    </row>
    <row r="17" spans="1:3" x14ac:dyDescent="0.25">
      <c r="A17" s="105" t="s">
        <v>122</v>
      </c>
      <c r="B17" s="112">
        <v>44586</v>
      </c>
      <c r="C17" s="105">
        <v>4.944</v>
      </c>
    </row>
    <row r="18" spans="1:3" x14ac:dyDescent="0.25">
      <c r="A18" s="105" t="s">
        <v>122</v>
      </c>
      <c r="B18" s="112">
        <v>44587</v>
      </c>
      <c r="C18" s="105">
        <v>4.9443000000000001</v>
      </c>
    </row>
    <row r="19" spans="1:3" x14ac:dyDescent="0.25">
      <c r="A19" s="105" t="s">
        <v>122</v>
      </c>
      <c r="B19" s="112">
        <v>44588</v>
      </c>
      <c r="C19" s="105">
        <v>4.9452999999999996</v>
      </c>
    </row>
    <row r="20" spans="1:3" x14ac:dyDescent="0.25">
      <c r="A20" s="105" t="s">
        <v>122</v>
      </c>
      <c r="B20" s="112">
        <v>44589</v>
      </c>
      <c r="C20" s="105">
        <v>4.9459</v>
      </c>
    </row>
    <row r="21" spans="1:3" x14ac:dyDescent="0.25">
      <c r="A21" s="105" t="s">
        <v>122</v>
      </c>
      <c r="B21" s="112">
        <v>44592</v>
      </c>
      <c r="C21" s="105">
        <v>4.9467999999999996</v>
      </c>
    </row>
    <row r="22" spans="1:3" x14ac:dyDescent="0.25">
      <c r="A22" s="105" t="s">
        <v>122</v>
      </c>
      <c r="B22" s="112">
        <v>44593</v>
      </c>
      <c r="C22" s="105">
        <v>4.9463999999999997</v>
      </c>
    </row>
    <row r="23" spans="1:3" x14ac:dyDescent="0.25">
      <c r="A23" s="105" t="s">
        <v>122</v>
      </c>
      <c r="B23" s="112">
        <v>44594</v>
      </c>
      <c r="C23" s="105">
        <v>4.9462000000000002</v>
      </c>
    </row>
    <row r="24" spans="1:3" x14ac:dyDescent="0.25">
      <c r="A24" s="105" t="s">
        <v>122</v>
      </c>
      <c r="B24" s="112">
        <v>44595</v>
      </c>
      <c r="C24" s="105">
        <v>4.9457000000000004</v>
      </c>
    </row>
    <row r="25" spans="1:3" x14ac:dyDescent="0.25">
      <c r="A25" s="105" t="s">
        <v>122</v>
      </c>
      <c r="B25" s="112">
        <v>44596</v>
      </c>
      <c r="C25" s="105">
        <v>4.9462000000000002</v>
      </c>
    </row>
    <row r="26" spans="1:3" x14ac:dyDescent="0.25">
      <c r="A26" s="105" t="s">
        <v>122</v>
      </c>
      <c r="B26" s="112">
        <v>44599</v>
      </c>
      <c r="C26" s="105">
        <v>4.9459999999999997</v>
      </c>
    </row>
    <row r="27" spans="1:3" x14ac:dyDescent="0.25">
      <c r="A27" s="105" t="s">
        <v>122</v>
      </c>
      <c r="B27" s="112">
        <v>44600</v>
      </c>
      <c r="C27" s="105">
        <v>4.9458000000000002</v>
      </c>
    </row>
    <row r="28" spans="1:3" x14ac:dyDescent="0.25">
      <c r="A28" s="105" t="s">
        <v>122</v>
      </c>
      <c r="B28" s="112">
        <v>44601</v>
      </c>
      <c r="C28" s="105">
        <v>4.9459</v>
      </c>
    </row>
    <row r="29" spans="1:3" x14ac:dyDescent="0.25">
      <c r="A29" s="105" t="s">
        <v>122</v>
      </c>
      <c r="B29" s="112">
        <v>44602</v>
      </c>
      <c r="C29" s="105">
        <v>4.9450000000000003</v>
      </c>
    </row>
    <row r="30" spans="1:3" x14ac:dyDescent="0.25">
      <c r="A30" s="105" t="s">
        <v>122</v>
      </c>
      <c r="B30" s="112">
        <v>44603</v>
      </c>
      <c r="C30" s="105">
        <v>4.9447000000000001</v>
      </c>
    </row>
    <row r="31" spans="1:3" x14ac:dyDescent="0.25">
      <c r="A31" s="105" t="s">
        <v>122</v>
      </c>
      <c r="B31" s="112">
        <v>44606</v>
      </c>
      <c r="C31" s="105">
        <v>4.9455</v>
      </c>
    </row>
    <row r="32" spans="1:3" x14ac:dyDescent="0.25">
      <c r="A32" s="105" t="s">
        <v>122</v>
      </c>
      <c r="B32" s="112">
        <v>44607</v>
      </c>
      <c r="C32" s="105">
        <v>4.9433999999999996</v>
      </c>
    </row>
    <row r="33" spans="1:3" x14ac:dyDescent="0.25">
      <c r="A33" s="105" t="s">
        <v>122</v>
      </c>
      <c r="B33" s="112">
        <v>44608</v>
      </c>
      <c r="C33" s="105">
        <v>4.9405000000000001</v>
      </c>
    </row>
    <row r="34" spans="1:3" x14ac:dyDescent="0.25">
      <c r="A34" s="105" t="s">
        <v>122</v>
      </c>
      <c r="B34" s="112">
        <v>44609</v>
      </c>
      <c r="C34" s="105">
        <v>4.9439000000000002</v>
      </c>
    </row>
    <row r="35" spans="1:3" x14ac:dyDescent="0.25">
      <c r="A35" s="105" t="s">
        <v>122</v>
      </c>
      <c r="B35" s="112">
        <v>44610</v>
      </c>
      <c r="C35" s="105">
        <v>4.9444999999999997</v>
      </c>
    </row>
    <row r="36" spans="1:3" x14ac:dyDescent="0.25">
      <c r="A36" s="105" t="s">
        <v>122</v>
      </c>
      <c r="B36" s="112">
        <v>44613</v>
      </c>
      <c r="C36" s="105">
        <v>4.9447000000000001</v>
      </c>
    </row>
    <row r="37" spans="1:3" x14ac:dyDescent="0.25">
      <c r="A37" s="105" t="s">
        <v>122</v>
      </c>
      <c r="B37" s="112">
        <v>44614</v>
      </c>
      <c r="C37" s="105">
        <v>4.9458000000000002</v>
      </c>
    </row>
    <row r="38" spans="1:3" x14ac:dyDescent="0.25">
      <c r="A38" s="105" t="s">
        <v>122</v>
      </c>
      <c r="B38" s="112">
        <v>44615</v>
      </c>
      <c r="C38" s="105">
        <v>4.9462999999999999</v>
      </c>
    </row>
    <row r="39" spans="1:3" x14ac:dyDescent="0.25">
      <c r="A39" s="105" t="s">
        <v>122</v>
      </c>
      <c r="B39" s="112">
        <v>44616</v>
      </c>
      <c r="C39" s="105">
        <v>4.9489000000000001</v>
      </c>
    </row>
    <row r="40" spans="1:3" x14ac:dyDescent="0.25">
      <c r="A40" s="105" t="s">
        <v>122</v>
      </c>
      <c r="B40" s="112">
        <v>44617</v>
      </c>
      <c r="C40" s="105">
        <v>4.9478999999999997</v>
      </c>
    </row>
    <row r="41" spans="1:3" x14ac:dyDescent="0.25">
      <c r="A41" s="105" t="s">
        <v>122</v>
      </c>
      <c r="B41" s="112">
        <v>44620</v>
      </c>
      <c r="C41" s="105">
        <v>4.9480000000000004</v>
      </c>
    </row>
    <row r="42" spans="1:3" x14ac:dyDescent="0.25">
      <c r="A42" s="105" t="s">
        <v>122</v>
      </c>
      <c r="B42" s="112">
        <v>44621</v>
      </c>
      <c r="C42" s="105">
        <v>4.9486999999999997</v>
      </c>
    </row>
    <row r="43" spans="1:3" x14ac:dyDescent="0.25">
      <c r="A43" s="105" t="s">
        <v>122</v>
      </c>
      <c r="B43" s="112">
        <v>44622</v>
      </c>
      <c r="C43" s="105">
        <v>4.9489999999999998</v>
      </c>
    </row>
    <row r="44" spans="1:3" x14ac:dyDescent="0.25">
      <c r="A44" s="105" t="s">
        <v>122</v>
      </c>
      <c r="B44" s="112">
        <v>44623</v>
      </c>
      <c r="C44" s="105">
        <v>4.9489000000000001</v>
      </c>
    </row>
    <row r="45" spans="1:3" x14ac:dyDescent="0.25">
      <c r="A45" s="105" t="s">
        <v>122</v>
      </c>
      <c r="B45" s="112">
        <v>44624</v>
      </c>
      <c r="C45" s="105">
        <v>4.9490999999999996</v>
      </c>
    </row>
    <row r="46" spans="1:3" x14ac:dyDescent="0.25">
      <c r="A46" s="105" t="s">
        <v>122</v>
      </c>
      <c r="B46" s="112">
        <v>44627</v>
      </c>
      <c r="C46" s="105">
        <v>4.9489999999999998</v>
      </c>
    </row>
    <row r="47" spans="1:3" x14ac:dyDescent="0.25">
      <c r="A47" s="105" t="s">
        <v>122</v>
      </c>
      <c r="B47" s="112">
        <v>44628</v>
      </c>
      <c r="C47" s="105">
        <v>4.9492000000000003</v>
      </c>
    </row>
    <row r="48" spans="1:3" x14ac:dyDescent="0.25">
      <c r="A48" s="105" t="s">
        <v>122</v>
      </c>
      <c r="B48" s="112">
        <v>44629</v>
      </c>
      <c r="C48" s="105">
        <v>4.9489999999999998</v>
      </c>
    </row>
    <row r="49" spans="1:3" x14ac:dyDescent="0.25">
      <c r="A49" s="105" t="s">
        <v>122</v>
      </c>
      <c r="B49" s="112">
        <v>44630</v>
      </c>
      <c r="C49" s="105">
        <v>4.9488000000000003</v>
      </c>
    </row>
    <row r="50" spans="1:3" x14ac:dyDescent="0.25">
      <c r="A50" s="105" t="s">
        <v>122</v>
      </c>
      <c r="B50" s="112">
        <v>44631</v>
      </c>
      <c r="C50" s="105">
        <v>4.9489000000000001</v>
      </c>
    </row>
    <row r="51" spans="1:3" x14ac:dyDescent="0.25">
      <c r="A51" s="105" t="s">
        <v>122</v>
      </c>
      <c r="B51" s="112">
        <v>44634</v>
      </c>
      <c r="C51" s="105">
        <v>4.9489999999999998</v>
      </c>
    </row>
    <row r="52" spans="1:3" x14ac:dyDescent="0.25">
      <c r="A52" s="105" t="s">
        <v>122</v>
      </c>
      <c r="B52" s="112">
        <v>44635</v>
      </c>
      <c r="C52" s="105">
        <v>4.9486999999999997</v>
      </c>
    </row>
    <row r="53" spans="1:3" x14ac:dyDescent="0.25">
      <c r="A53" s="105" t="s">
        <v>122</v>
      </c>
      <c r="B53" s="112">
        <v>44636</v>
      </c>
      <c r="C53" s="105">
        <v>4.9476000000000004</v>
      </c>
    </row>
    <row r="54" spans="1:3" x14ac:dyDescent="0.25">
      <c r="A54" s="105" t="s">
        <v>122</v>
      </c>
      <c r="B54" s="112">
        <v>44637</v>
      </c>
      <c r="C54" s="105">
        <v>4.9461000000000004</v>
      </c>
    </row>
    <row r="55" spans="1:3" x14ac:dyDescent="0.25">
      <c r="A55" s="105" t="s">
        <v>122</v>
      </c>
      <c r="B55" s="112">
        <v>44638</v>
      </c>
      <c r="C55" s="105">
        <v>4.9481000000000002</v>
      </c>
    </row>
    <row r="56" spans="1:3" x14ac:dyDescent="0.25">
      <c r="A56" s="105" t="s">
        <v>122</v>
      </c>
      <c r="B56" s="112">
        <v>44641</v>
      </c>
      <c r="C56" s="105">
        <v>4.9474</v>
      </c>
    </row>
    <row r="57" spans="1:3" x14ac:dyDescent="0.25">
      <c r="A57" s="105" t="s">
        <v>122</v>
      </c>
      <c r="B57" s="112">
        <v>44642</v>
      </c>
      <c r="C57" s="105">
        <v>4.9451999999999998</v>
      </c>
    </row>
    <row r="58" spans="1:3" x14ac:dyDescent="0.25">
      <c r="A58" s="105" t="s">
        <v>122</v>
      </c>
      <c r="B58" s="112">
        <v>44643</v>
      </c>
      <c r="C58" s="105">
        <v>4.9459</v>
      </c>
    </row>
    <row r="59" spans="1:3" x14ac:dyDescent="0.25">
      <c r="A59" s="105" t="s">
        <v>122</v>
      </c>
      <c r="B59" s="112">
        <v>44644</v>
      </c>
      <c r="C59" s="105">
        <v>4.9489999999999998</v>
      </c>
    </row>
    <row r="60" spans="1:3" x14ac:dyDescent="0.25">
      <c r="A60" s="105" t="s">
        <v>122</v>
      </c>
      <c r="B60" s="112">
        <v>44645</v>
      </c>
      <c r="C60" s="105">
        <v>4.9489000000000001</v>
      </c>
    </row>
    <row r="61" spans="1:3" x14ac:dyDescent="0.25">
      <c r="A61" s="105" t="s">
        <v>122</v>
      </c>
      <c r="B61" s="112">
        <v>44648</v>
      </c>
      <c r="C61" s="105">
        <v>4.9482999999999997</v>
      </c>
    </row>
    <row r="62" spans="1:3" x14ac:dyDescent="0.25">
      <c r="A62" s="105" t="s">
        <v>122</v>
      </c>
      <c r="B62" s="112">
        <v>44649</v>
      </c>
      <c r="C62" s="105">
        <v>4.9474999999999998</v>
      </c>
    </row>
    <row r="63" spans="1:3" x14ac:dyDescent="0.25">
      <c r="A63" s="105" t="s">
        <v>122</v>
      </c>
      <c r="B63" s="112">
        <v>44650</v>
      </c>
      <c r="C63" s="105">
        <v>4.9470000000000001</v>
      </c>
    </row>
    <row r="64" spans="1:3" x14ac:dyDescent="0.25">
      <c r="A64" s="105" t="s">
        <v>122</v>
      </c>
      <c r="B64" s="112">
        <v>44651</v>
      </c>
      <c r="C64" s="105">
        <v>4.9466000000000001</v>
      </c>
    </row>
    <row r="65" spans="1:3" x14ac:dyDescent="0.25">
      <c r="A65" s="105" t="s">
        <v>122</v>
      </c>
      <c r="B65" s="112">
        <v>44652</v>
      </c>
      <c r="C65" s="105">
        <v>4.9454000000000002</v>
      </c>
    </row>
    <row r="66" spans="1:3" x14ac:dyDescent="0.25">
      <c r="A66" s="105" t="s">
        <v>122</v>
      </c>
      <c r="B66" s="112">
        <v>44655</v>
      </c>
      <c r="C66" s="105">
        <v>4.9436999999999998</v>
      </c>
    </row>
    <row r="67" spans="1:3" x14ac:dyDescent="0.25">
      <c r="A67" s="105" t="s">
        <v>122</v>
      </c>
      <c r="B67" s="112">
        <v>44656</v>
      </c>
      <c r="C67" s="105">
        <v>4.9431000000000003</v>
      </c>
    </row>
    <row r="68" spans="1:3" x14ac:dyDescent="0.25">
      <c r="A68" s="105" t="s">
        <v>122</v>
      </c>
      <c r="B68" s="112">
        <v>44657</v>
      </c>
      <c r="C68" s="105">
        <v>4.9447000000000001</v>
      </c>
    </row>
    <row r="69" spans="1:3" x14ac:dyDescent="0.25">
      <c r="A69" s="105" t="s">
        <v>122</v>
      </c>
      <c r="B69" s="112">
        <v>44658</v>
      </c>
      <c r="C69" s="105">
        <v>4.9425999999999997</v>
      </c>
    </row>
    <row r="70" spans="1:3" x14ac:dyDescent="0.25">
      <c r="A70" s="105" t="s">
        <v>122</v>
      </c>
      <c r="B70" s="112">
        <v>44659</v>
      </c>
      <c r="C70" s="105">
        <v>4.9419000000000004</v>
      </c>
    </row>
    <row r="71" spans="1:3" x14ac:dyDescent="0.25">
      <c r="A71" s="105" t="s">
        <v>122</v>
      </c>
      <c r="B71" s="112">
        <v>44662</v>
      </c>
      <c r="C71" s="105">
        <v>4.9409000000000001</v>
      </c>
    </row>
    <row r="72" spans="1:3" x14ac:dyDescent="0.25">
      <c r="A72" s="105" t="s">
        <v>122</v>
      </c>
      <c r="B72" s="112">
        <v>44663</v>
      </c>
      <c r="C72" s="105">
        <v>4.9412000000000003</v>
      </c>
    </row>
    <row r="73" spans="1:3" x14ac:dyDescent="0.25">
      <c r="A73" s="105" t="s">
        <v>122</v>
      </c>
      <c r="B73" s="112">
        <v>44664</v>
      </c>
      <c r="C73" s="105">
        <v>4.9413</v>
      </c>
    </row>
    <row r="74" spans="1:3" x14ac:dyDescent="0.25">
      <c r="A74" s="105" t="s">
        <v>122</v>
      </c>
      <c r="B74" s="112">
        <v>44665</v>
      </c>
      <c r="C74" s="105">
        <v>4.9443000000000001</v>
      </c>
    </row>
    <row r="75" spans="1:3" x14ac:dyDescent="0.25">
      <c r="A75" s="105" t="s">
        <v>122</v>
      </c>
      <c r="B75" s="112">
        <v>44666</v>
      </c>
      <c r="C75" s="105">
        <v>4.9432</v>
      </c>
    </row>
    <row r="76" spans="1:3" x14ac:dyDescent="0.25">
      <c r="A76" s="105" t="s">
        <v>122</v>
      </c>
      <c r="B76" s="112">
        <v>44669</v>
      </c>
      <c r="C76" s="105">
        <v>4.9416000000000002</v>
      </c>
    </row>
    <row r="77" spans="1:3" x14ac:dyDescent="0.25">
      <c r="A77" s="105" t="s">
        <v>122</v>
      </c>
      <c r="B77" s="112">
        <v>44670</v>
      </c>
      <c r="C77" s="105">
        <v>4.9414999999999996</v>
      </c>
    </row>
    <row r="78" spans="1:3" x14ac:dyDescent="0.25">
      <c r="A78" s="105" t="s">
        <v>122</v>
      </c>
      <c r="B78" s="112">
        <v>44671</v>
      </c>
      <c r="C78" s="105">
        <v>4.9421999999999997</v>
      </c>
    </row>
    <row r="79" spans="1:3" x14ac:dyDescent="0.25">
      <c r="A79" s="105" t="s">
        <v>122</v>
      </c>
      <c r="B79" s="112">
        <v>44672</v>
      </c>
      <c r="C79" s="105">
        <v>4.9440999999999997</v>
      </c>
    </row>
    <row r="80" spans="1:3" x14ac:dyDescent="0.25">
      <c r="A80" s="105" t="s">
        <v>122</v>
      </c>
      <c r="B80" s="112">
        <v>44677</v>
      </c>
      <c r="C80" s="105">
        <v>4.9457000000000004</v>
      </c>
    </row>
    <row r="81" spans="1:3" x14ac:dyDescent="0.25">
      <c r="A81" s="105" t="s">
        <v>122</v>
      </c>
      <c r="B81" s="112">
        <v>44678</v>
      </c>
      <c r="C81" s="105">
        <v>4.9474</v>
      </c>
    </row>
    <row r="82" spans="1:3" x14ac:dyDescent="0.25">
      <c r="A82" s="105" t="s">
        <v>122</v>
      </c>
      <c r="B82" s="112">
        <v>44679</v>
      </c>
      <c r="C82" s="105">
        <v>4.9474999999999998</v>
      </c>
    </row>
    <row r="83" spans="1:3" x14ac:dyDescent="0.25">
      <c r="A83" s="105" t="s">
        <v>122</v>
      </c>
      <c r="B83" s="112">
        <v>44680</v>
      </c>
      <c r="C83" s="105">
        <v>4.9480000000000004</v>
      </c>
    </row>
    <row r="84" spans="1:3" x14ac:dyDescent="0.25">
      <c r="A84" s="105" t="s">
        <v>122</v>
      </c>
      <c r="B84" s="112">
        <v>44683</v>
      </c>
      <c r="C84" s="105">
        <v>4.9476000000000004</v>
      </c>
    </row>
    <row r="85" spans="1:3" x14ac:dyDescent="0.25">
      <c r="A85" s="105" t="s">
        <v>122</v>
      </c>
      <c r="B85" s="112">
        <v>44684</v>
      </c>
      <c r="C85" s="105">
        <v>4.9469000000000003</v>
      </c>
    </row>
    <row r="86" spans="1:3" x14ac:dyDescent="0.25">
      <c r="A86" s="105" t="s">
        <v>122</v>
      </c>
      <c r="B86" s="112">
        <v>44685</v>
      </c>
      <c r="C86" s="105">
        <v>4.9470999999999998</v>
      </c>
    </row>
    <row r="87" spans="1:3" x14ac:dyDescent="0.25">
      <c r="A87" s="105" t="s">
        <v>122</v>
      </c>
      <c r="B87" s="112">
        <v>44686</v>
      </c>
      <c r="C87" s="105">
        <v>4.9485999999999999</v>
      </c>
    </row>
    <row r="88" spans="1:3" x14ac:dyDescent="0.25">
      <c r="A88" s="105" t="s">
        <v>122</v>
      </c>
      <c r="B88" s="112">
        <v>44687</v>
      </c>
      <c r="C88" s="105">
        <v>4.9489999999999998</v>
      </c>
    </row>
    <row r="89" spans="1:3" x14ac:dyDescent="0.25">
      <c r="A89" s="105" t="s">
        <v>122</v>
      </c>
      <c r="B89" s="112">
        <v>44690</v>
      </c>
      <c r="C89" s="105">
        <v>4.9469000000000003</v>
      </c>
    </row>
    <row r="90" spans="1:3" x14ac:dyDescent="0.25">
      <c r="A90" s="105" t="s">
        <v>122</v>
      </c>
      <c r="B90" s="112">
        <v>44691</v>
      </c>
      <c r="C90" s="105">
        <v>4.9457000000000004</v>
      </c>
    </row>
    <row r="91" spans="1:3" x14ac:dyDescent="0.25">
      <c r="A91" s="105" t="s">
        <v>122</v>
      </c>
      <c r="B91" s="112">
        <v>44692</v>
      </c>
      <c r="C91" s="105">
        <v>4.9478999999999997</v>
      </c>
    </row>
    <row r="92" spans="1:3" x14ac:dyDescent="0.25">
      <c r="A92" s="105" t="s">
        <v>122</v>
      </c>
      <c r="B92" s="112">
        <v>44693</v>
      </c>
      <c r="C92" s="105">
        <v>4.9480000000000004</v>
      </c>
    </row>
    <row r="93" spans="1:3" x14ac:dyDescent="0.25">
      <c r="A93" s="105" t="s">
        <v>122</v>
      </c>
      <c r="B93" s="112">
        <v>44694</v>
      </c>
      <c r="C93" s="105">
        <v>4.9458000000000002</v>
      </c>
    </row>
    <row r="94" spans="1:3" x14ac:dyDescent="0.25">
      <c r="A94" s="105" t="s">
        <v>122</v>
      </c>
      <c r="B94" s="112">
        <v>44697</v>
      </c>
      <c r="C94" s="105">
        <v>4.9469000000000003</v>
      </c>
    </row>
    <row r="95" spans="1:3" x14ac:dyDescent="0.25">
      <c r="A95" s="105" t="s">
        <v>122</v>
      </c>
      <c r="B95" s="112">
        <v>44698</v>
      </c>
      <c r="C95" s="105">
        <v>4.9477000000000002</v>
      </c>
    </row>
    <row r="96" spans="1:3" x14ac:dyDescent="0.25">
      <c r="A96" s="105" t="s">
        <v>122</v>
      </c>
      <c r="B96" s="112">
        <v>44699</v>
      </c>
      <c r="C96" s="105">
        <v>4.9471999999999996</v>
      </c>
    </row>
    <row r="97" spans="1:3" x14ac:dyDescent="0.25">
      <c r="A97" s="105" t="s">
        <v>122</v>
      </c>
      <c r="B97" s="112">
        <v>44700</v>
      </c>
      <c r="C97" s="105">
        <v>4.9474</v>
      </c>
    </row>
    <row r="98" spans="1:3" x14ac:dyDescent="0.25">
      <c r="A98" s="105" t="s">
        <v>122</v>
      </c>
      <c r="B98" s="112">
        <v>44701</v>
      </c>
      <c r="C98" s="105">
        <v>4.9477000000000002</v>
      </c>
    </row>
    <row r="99" spans="1:3" x14ac:dyDescent="0.25">
      <c r="A99" s="105" t="s">
        <v>122</v>
      </c>
      <c r="B99" s="112">
        <v>44704</v>
      </c>
      <c r="C99" s="105">
        <v>4.9471999999999996</v>
      </c>
    </row>
    <row r="100" spans="1:3" x14ac:dyDescent="0.25">
      <c r="A100" s="105" t="s">
        <v>122</v>
      </c>
      <c r="B100" s="112">
        <v>44705</v>
      </c>
      <c r="C100" s="105">
        <v>4.9457000000000004</v>
      </c>
    </row>
    <row r="101" spans="1:3" x14ac:dyDescent="0.25">
      <c r="A101" s="105" t="s">
        <v>122</v>
      </c>
      <c r="B101" s="112">
        <v>44706</v>
      </c>
      <c r="C101" s="105">
        <v>4.9417</v>
      </c>
    </row>
    <row r="102" spans="1:3" x14ac:dyDescent="0.25">
      <c r="A102" s="105" t="s">
        <v>122</v>
      </c>
      <c r="B102" s="112">
        <v>44707</v>
      </c>
      <c r="C102" s="105">
        <v>4.9423000000000004</v>
      </c>
    </row>
    <row r="103" spans="1:3" x14ac:dyDescent="0.25">
      <c r="A103" s="105" t="s">
        <v>122</v>
      </c>
      <c r="B103" s="112">
        <v>44708</v>
      </c>
      <c r="C103" s="105">
        <v>4.9428999999999998</v>
      </c>
    </row>
    <row r="104" spans="1:3" x14ac:dyDescent="0.25">
      <c r="A104" s="105" t="s">
        <v>122</v>
      </c>
      <c r="B104" s="112">
        <v>44711</v>
      </c>
      <c r="C104" s="105">
        <v>4.9438000000000004</v>
      </c>
    </row>
    <row r="105" spans="1:3" x14ac:dyDescent="0.25">
      <c r="A105" s="105" t="s">
        <v>122</v>
      </c>
      <c r="B105" s="112">
        <v>44712</v>
      </c>
      <c r="C105" s="105">
        <v>4.9429999999999996</v>
      </c>
    </row>
    <row r="106" spans="1:3" x14ac:dyDescent="0.25">
      <c r="A106" s="105" t="s">
        <v>122</v>
      </c>
      <c r="B106" s="112">
        <v>44714</v>
      </c>
      <c r="C106" s="105">
        <v>4.9410999999999996</v>
      </c>
    </row>
    <row r="107" spans="1:3" x14ac:dyDescent="0.25">
      <c r="A107" s="105" t="s">
        <v>122</v>
      </c>
      <c r="B107" s="112">
        <v>44715</v>
      </c>
      <c r="C107" s="105">
        <v>4.9427000000000003</v>
      </c>
    </row>
    <row r="108" spans="1:3" x14ac:dyDescent="0.25">
      <c r="A108" s="105" t="s">
        <v>122</v>
      </c>
      <c r="B108" s="112">
        <v>44718</v>
      </c>
      <c r="C108" s="105">
        <v>4.9419000000000004</v>
      </c>
    </row>
    <row r="109" spans="1:3" x14ac:dyDescent="0.25">
      <c r="A109" s="105" t="s">
        <v>122</v>
      </c>
      <c r="B109" s="112">
        <v>44719</v>
      </c>
      <c r="C109" s="105">
        <v>4.9425999999999997</v>
      </c>
    </row>
    <row r="110" spans="1:3" x14ac:dyDescent="0.25">
      <c r="A110" s="105" t="s">
        <v>122</v>
      </c>
      <c r="B110" s="112">
        <v>44720</v>
      </c>
      <c r="C110" s="105">
        <v>4.9455999999999998</v>
      </c>
    </row>
    <row r="111" spans="1:3" x14ac:dyDescent="0.25">
      <c r="A111" s="105" t="s">
        <v>122</v>
      </c>
      <c r="B111" s="112">
        <v>44721</v>
      </c>
      <c r="C111" s="105">
        <v>4.9454000000000002</v>
      </c>
    </row>
    <row r="112" spans="1:3" x14ac:dyDescent="0.25">
      <c r="A112" s="105" t="s">
        <v>122</v>
      </c>
      <c r="B112" s="112">
        <v>44722</v>
      </c>
      <c r="C112" s="105">
        <v>4.9432</v>
      </c>
    </row>
    <row r="113" spans="1:3" x14ac:dyDescent="0.25">
      <c r="A113" s="105" t="s">
        <v>122</v>
      </c>
      <c r="B113" s="112">
        <v>44726</v>
      </c>
      <c r="C113" s="105">
        <v>4.9439000000000002</v>
      </c>
    </row>
    <row r="114" spans="1:3" x14ac:dyDescent="0.25">
      <c r="A114" s="105" t="s">
        <v>122</v>
      </c>
      <c r="B114" s="112">
        <v>44727</v>
      </c>
      <c r="C114" s="105">
        <v>4.9448999999999996</v>
      </c>
    </row>
    <row r="115" spans="1:3" x14ac:dyDescent="0.25">
      <c r="A115" s="105" t="s">
        <v>122</v>
      </c>
      <c r="B115" s="112">
        <v>44728</v>
      </c>
      <c r="C115" s="105">
        <v>4.9443000000000001</v>
      </c>
    </row>
    <row r="116" spans="1:3" x14ac:dyDescent="0.25">
      <c r="A116" s="105" t="s">
        <v>122</v>
      </c>
      <c r="B116" s="112">
        <v>44729</v>
      </c>
      <c r="C116" s="105">
        <v>4.9471999999999996</v>
      </c>
    </row>
    <row r="117" spans="1:3" x14ac:dyDescent="0.25">
      <c r="A117" s="105" t="s">
        <v>122</v>
      </c>
      <c r="B117" s="112">
        <v>44732</v>
      </c>
      <c r="C117" s="105">
        <v>4.9447999999999999</v>
      </c>
    </row>
    <row r="118" spans="1:3" x14ac:dyDescent="0.25">
      <c r="A118" s="105" t="s">
        <v>122</v>
      </c>
      <c r="B118" s="112">
        <v>44733</v>
      </c>
      <c r="C118" s="105">
        <v>4.9474999999999998</v>
      </c>
    </row>
    <row r="119" spans="1:3" x14ac:dyDescent="0.25">
      <c r="A119" s="105" t="s">
        <v>122</v>
      </c>
      <c r="B119" s="112">
        <v>44734</v>
      </c>
      <c r="C119" s="105">
        <v>4.9469000000000003</v>
      </c>
    </row>
    <row r="120" spans="1:3" x14ac:dyDescent="0.25">
      <c r="A120" s="105" t="s">
        <v>122</v>
      </c>
      <c r="B120" s="112">
        <v>44735</v>
      </c>
      <c r="C120" s="105">
        <v>4.9463999999999997</v>
      </c>
    </row>
    <row r="121" spans="1:3" x14ac:dyDescent="0.25">
      <c r="A121" s="105" t="s">
        <v>122</v>
      </c>
      <c r="B121" s="112">
        <v>44736</v>
      </c>
      <c r="C121" s="105">
        <v>4.9470999999999998</v>
      </c>
    </row>
    <row r="122" spans="1:3" x14ac:dyDescent="0.25">
      <c r="A122" s="105" t="s">
        <v>122</v>
      </c>
      <c r="B122" s="112">
        <v>44739</v>
      </c>
      <c r="C122" s="105">
        <v>4.9459</v>
      </c>
    </row>
    <row r="123" spans="1:3" x14ac:dyDescent="0.25">
      <c r="A123" s="105" t="s">
        <v>122</v>
      </c>
      <c r="B123" s="112">
        <v>44740</v>
      </c>
      <c r="C123" s="105">
        <v>4.9457000000000004</v>
      </c>
    </row>
    <row r="124" spans="1:3" x14ac:dyDescent="0.25">
      <c r="A124" s="105" t="s">
        <v>122</v>
      </c>
      <c r="B124" s="112">
        <v>44741</v>
      </c>
      <c r="C124" s="105">
        <v>4.9429999999999996</v>
      </c>
    </row>
    <row r="125" spans="1:3" x14ac:dyDescent="0.25">
      <c r="A125" s="105" t="s">
        <v>122</v>
      </c>
      <c r="B125" s="112">
        <v>44742</v>
      </c>
      <c r="C125" s="105">
        <v>4.9454000000000002</v>
      </c>
    </row>
    <row r="126" spans="1:3" x14ac:dyDescent="0.25">
      <c r="A126" s="105" t="s">
        <v>122</v>
      </c>
      <c r="B126" s="112">
        <v>44743</v>
      </c>
      <c r="C126" s="105">
        <v>4.9461000000000004</v>
      </c>
    </row>
    <row r="127" spans="1:3" x14ac:dyDescent="0.25">
      <c r="A127" s="105" t="s">
        <v>122</v>
      </c>
      <c r="B127" s="112">
        <v>44746</v>
      </c>
      <c r="C127" s="105">
        <v>4.9447999999999999</v>
      </c>
    </row>
    <row r="128" spans="1:3" x14ac:dyDescent="0.25">
      <c r="A128" s="105" t="s">
        <v>122</v>
      </c>
      <c r="B128" s="112">
        <v>44747</v>
      </c>
      <c r="C128" s="105">
        <v>4.9448999999999996</v>
      </c>
    </row>
    <row r="129" spans="1:3" x14ac:dyDescent="0.25">
      <c r="A129" s="105" t="s">
        <v>122</v>
      </c>
      <c r="B129" s="112">
        <v>44748</v>
      </c>
      <c r="C129" s="105">
        <v>4.9454000000000002</v>
      </c>
    </row>
    <row r="130" spans="1:3" x14ac:dyDescent="0.25">
      <c r="A130" s="105" t="s">
        <v>122</v>
      </c>
      <c r="B130" s="112">
        <v>44749</v>
      </c>
      <c r="C130" s="105">
        <v>4.9451000000000001</v>
      </c>
    </row>
    <row r="131" spans="1:3" x14ac:dyDescent="0.25">
      <c r="A131" s="105" t="s">
        <v>122</v>
      </c>
      <c r="B131" s="112">
        <v>44750</v>
      </c>
      <c r="C131" s="105">
        <v>4.9439000000000002</v>
      </c>
    </row>
    <row r="132" spans="1:3" x14ac:dyDescent="0.25">
      <c r="A132" s="105" t="s">
        <v>122</v>
      </c>
      <c r="B132" s="112">
        <v>44753</v>
      </c>
      <c r="C132" s="105">
        <v>4.9429999999999996</v>
      </c>
    </row>
    <row r="133" spans="1:3" x14ac:dyDescent="0.25">
      <c r="A133" s="105" t="s">
        <v>122</v>
      </c>
      <c r="B133" s="112">
        <v>44754</v>
      </c>
      <c r="C133" s="105">
        <v>4.9410999999999996</v>
      </c>
    </row>
    <row r="134" spans="1:3" x14ac:dyDescent="0.25">
      <c r="A134" s="105" t="s">
        <v>122</v>
      </c>
      <c r="B134" s="112">
        <v>44755</v>
      </c>
      <c r="C134" s="105">
        <v>4.9413999999999998</v>
      </c>
    </row>
    <row r="135" spans="1:3" x14ac:dyDescent="0.25">
      <c r="A135" s="105" t="s">
        <v>122</v>
      </c>
      <c r="B135" s="112">
        <v>44756</v>
      </c>
      <c r="C135" s="105">
        <v>4.9417999999999997</v>
      </c>
    </row>
    <row r="136" spans="1:3" x14ac:dyDescent="0.25">
      <c r="A136" s="105" t="s">
        <v>122</v>
      </c>
      <c r="B136" s="112">
        <v>44757</v>
      </c>
      <c r="C136" s="105">
        <v>4.9408000000000003</v>
      </c>
    </row>
    <row r="137" spans="1:3" x14ac:dyDescent="0.25">
      <c r="A137" s="105" t="s">
        <v>122</v>
      </c>
      <c r="B137" s="112">
        <v>44760</v>
      </c>
      <c r="C137" s="105">
        <v>4.9390000000000001</v>
      </c>
    </row>
    <row r="138" spans="1:3" x14ac:dyDescent="0.25">
      <c r="A138" s="105" t="s">
        <v>122</v>
      </c>
      <c r="B138" s="112">
        <v>44761</v>
      </c>
      <c r="C138" s="105">
        <v>4.9394999999999998</v>
      </c>
    </row>
    <row r="139" spans="1:3" x14ac:dyDescent="0.25">
      <c r="A139" s="105" t="s">
        <v>122</v>
      </c>
      <c r="B139" s="112">
        <v>44762</v>
      </c>
      <c r="C139" s="105">
        <v>4.9398999999999997</v>
      </c>
    </row>
    <row r="140" spans="1:3" x14ac:dyDescent="0.25">
      <c r="A140" s="105" t="s">
        <v>122</v>
      </c>
      <c r="B140" s="112">
        <v>44763</v>
      </c>
      <c r="C140" s="105">
        <v>4.9390999999999998</v>
      </c>
    </row>
    <row r="141" spans="1:3" x14ac:dyDescent="0.25">
      <c r="A141" s="105" t="s">
        <v>122</v>
      </c>
      <c r="B141" s="112">
        <v>44764</v>
      </c>
      <c r="C141" s="105">
        <v>4.9324000000000003</v>
      </c>
    </row>
    <row r="142" spans="1:3" x14ac:dyDescent="0.25">
      <c r="A142" s="105" t="s">
        <v>122</v>
      </c>
      <c r="B142" s="112">
        <v>44767</v>
      </c>
      <c r="C142" s="105">
        <v>4.931</v>
      </c>
    </row>
    <row r="143" spans="1:3" x14ac:dyDescent="0.25">
      <c r="A143" s="105" t="s">
        <v>122</v>
      </c>
      <c r="B143" s="112">
        <v>44768</v>
      </c>
      <c r="C143" s="105">
        <v>4.9328000000000003</v>
      </c>
    </row>
    <row r="144" spans="1:3" x14ac:dyDescent="0.25">
      <c r="A144" s="105" t="s">
        <v>122</v>
      </c>
      <c r="B144" s="112">
        <v>44769</v>
      </c>
      <c r="C144" s="105">
        <v>4.9337</v>
      </c>
    </row>
    <row r="145" spans="1:3" x14ac:dyDescent="0.25">
      <c r="A145" s="105" t="s">
        <v>122</v>
      </c>
      <c r="B145" s="112">
        <v>44770</v>
      </c>
      <c r="C145" s="105">
        <v>4.9352999999999998</v>
      </c>
    </row>
    <row r="146" spans="1:3" x14ac:dyDescent="0.25">
      <c r="A146" s="105" t="s">
        <v>122</v>
      </c>
      <c r="B146" s="112">
        <v>44771</v>
      </c>
      <c r="C146" s="105">
        <v>4.9351000000000003</v>
      </c>
    </row>
    <row r="147" spans="1:3" x14ac:dyDescent="0.25">
      <c r="A147" s="105" t="s">
        <v>122</v>
      </c>
      <c r="B147" s="112">
        <v>44774</v>
      </c>
      <c r="C147" s="105">
        <v>4.9287000000000001</v>
      </c>
    </row>
    <row r="148" spans="1:3" x14ac:dyDescent="0.25">
      <c r="A148" s="105" t="s">
        <v>122</v>
      </c>
      <c r="B148" s="112">
        <v>44775</v>
      </c>
      <c r="C148" s="105">
        <v>4.9261999999999997</v>
      </c>
    </row>
    <row r="149" spans="1:3" x14ac:dyDescent="0.25">
      <c r="A149" s="105" t="s">
        <v>122</v>
      </c>
      <c r="B149" s="112">
        <v>44776</v>
      </c>
      <c r="C149" s="105">
        <v>4.9252000000000002</v>
      </c>
    </row>
    <row r="150" spans="1:3" x14ac:dyDescent="0.25">
      <c r="A150" s="105" t="s">
        <v>122</v>
      </c>
      <c r="B150" s="112">
        <v>44777</v>
      </c>
      <c r="C150" s="105">
        <v>4.9263000000000003</v>
      </c>
    </row>
    <row r="151" spans="1:3" x14ac:dyDescent="0.25">
      <c r="A151" s="105" t="s">
        <v>122</v>
      </c>
      <c r="B151" s="112">
        <v>44778</v>
      </c>
      <c r="C151" s="105">
        <v>4.9264000000000001</v>
      </c>
    </row>
    <row r="152" spans="1:3" x14ac:dyDescent="0.25">
      <c r="A152" s="105" t="s">
        <v>122</v>
      </c>
      <c r="B152" s="112">
        <v>44781</v>
      </c>
      <c r="C152" s="105">
        <v>4.9210000000000003</v>
      </c>
    </row>
    <row r="153" spans="1:3" x14ac:dyDescent="0.25">
      <c r="A153" s="105" t="s">
        <v>122</v>
      </c>
      <c r="B153" s="112">
        <v>44782</v>
      </c>
      <c r="C153" s="105">
        <v>4.9050000000000002</v>
      </c>
    </row>
    <row r="154" spans="1:3" x14ac:dyDescent="0.25">
      <c r="A154" s="105" t="s">
        <v>122</v>
      </c>
      <c r="B154" s="112">
        <v>44783</v>
      </c>
      <c r="C154" s="105">
        <v>4.9131999999999998</v>
      </c>
    </row>
    <row r="155" spans="1:3" x14ac:dyDescent="0.25">
      <c r="A155" s="105" t="s">
        <v>122</v>
      </c>
      <c r="B155" s="112">
        <v>44784</v>
      </c>
      <c r="C155" s="105">
        <v>4.9089999999999998</v>
      </c>
    </row>
    <row r="156" spans="1:3" x14ac:dyDescent="0.25">
      <c r="A156" s="105" t="s">
        <v>122</v>
      </c>
      <c r="B156" s="112">
        <v>44785</v>
      </c>
      <c r="C156" s="105">
        <v>4.8909000000000002</v>
      </c>
    </row>
    <row r="157" spans="1:3" x14ac:dyDescent="0.25">
      <c r="A157" s="105" t="s">
        <v>122</v>
      </c>
      <c r="B157" s="112">
        <v>44789</v>
      </c>
      <c r="C157" s="105">
        <v>4.8830999999999998</v>
      </c>
    </row>
    <row r="158" spans="1:3" x14ac:dyDescent="0.25">
      <c r="A158" s="105" t="s">
        <v>122</v>
      </c>
      <c r="B158" s="112">
        <v>44790</v>
      </c>
      <c r="C158" s="105">
        <v>4.8849</v>
      </c>
    </row>
    <row r="159" spans="1:3" x14ac:dyDescent="0.25">
      <c r="A159" s="105" t="s">
        <v>122</v>
      </c>
      <c r="B159" s="112">
        <v>44791</v>
      </c>
      <c r="C159" s="105">
        <v>4.8792999999999997</v>
      </c>
    </row>
    <row r="160" spans="1:3" x14ac:dyDescent="0.25">
      <c r="A160" s="105" t="s">
        <v>122</v>
      </c>
      <c r="B160" s="112">
        <v>44792</v>
      </c>
      <c r="C160" s="105">
        <v>4.8806000000000003</v>
      </c>
    </row>
    <row r="161" spans="1:3" x14ac:dyDescent="0.25">
      <c r="A161" s="105" t="s">
        <v>122</v>
      </c>
      <c r="B161" s="112">
        <v>44795</v>
      </c>
      <c r="C161" s="105">
        <v>4.8853</v>
      </c>
    </row>
    <row r="162" spans="1:3" x14ac:dyDescent="0.25">
      <c r="A162" s="105" t="s">
        <v>122</v>
      </c>
      <c r="B162" s="112">
        <v>44796</v>
      </c>
      <c r="C162" s="105">
        <v>4.8851000000000004</v>
      </c>
    </row>
    <row r="163" spans="1:3" x14ac:dyDescent="0.25">
      <c r="A163" s="105" t="s">
        <v>122</v>
      </c>
      <c r="B163" s="112">
        <v>44797</v>
      </c>
      <c r="C163" s="105">
        <v>4.8818000000000001</v>
      </c>
    </row>
    <row r="164" spans="1:3" x14ac:dyDescent="0.25">
      <c r="A164" s="105" t="s">
        <v>122</v>
      </c>
      <c r="B164" s="112">
        <v>44798</v>
      </c>
      <c r="C164" s="105">
        <v>4.8756000000000004</v>
      </c>
    </row>
    <row r="165" spans="1:3" x14ac:dyDescent="0.25">
      <c r="A165" s="105" t="s">
        <v>122</v>
      </c>
      <c r="B165" s="112">
        <v>44799</v>
      </c>
      <c r="C165" s="105">
        <v>4.8734000000000002</v>
      </c>
    </row>
    <row r="166" spans="1:3" x14ac:dyDescent="0.25">
      <c r="A166" s="105" t="s">
        <v>122</v>
      </c>
      <c r="B166" s="112">
        <v>44802</v>
      </c>
      <c r="C166" s="105">
        <v>4.8707000000000003</v>
      </c>
    </row>
    <row r="167" spans="1:3" x14ac:dyDescent="0.25">
      <c r="A167" s="105" t="s">
        <v>122</v>
      </c>
      <c r="B167" s="112">
        <v>44803</v>
      </c>
      <c r="C167" s="105">
        <v>4.8651999999999997</v>
      </c>
    </row>
    <row r="168" spans="1:3" x14ac:dyDescent="0.25">
      <c r="A168" s="105" t="s">
        <v>122</v>
      </c>
      <c r="B168" s="112">
        <v>44804</v>
      </c>
      <c r="C168" s="105">
        <v>4.8605</v>
      </c>
    </row>
    <row r="169" spans="1:3" x14ac:dyDescent="0.25">
      <c r="A169" s="105" t="s">
        <v>122</v>
      </c>
      <c r="B169" s="112">
        <v>44805</v>
      </c>
      <c r="C169" s="105">
        <v>4.8525</v>
      </c>
    </row>
    <row r="170" spans="1:3" x14ac:dyDescent="0.25">
      <c r="A170" s="105" t="s">
        <v>122</v>
      </c>
      <c r="B170" s="112">
        <v>44806</v>
      </c>
      <c r="C170" s="105">
        <v>4.8343999999999996</v>
      </c>
    </row>
    <row r="171" spans="1:3" x14ac:dyDescent="0.25">
      <c r="A171" s="105" t="s">
        <v>122</v>
      </c>
      <c r="B171" s="112">
        <v>44809</v>
      </c>
      <c r="C171" s="105">
        <v>4.8215000000000003</v>
      </c>
    </row>
    <row r="172" spans="1:3" x14ac:dyDescent="0.25">
      <c r="A172" s="105" t="s">
        <v>122</v>
      </c>
      <c r="B172" s="112">
        <v>44810</v>
      </c>
      <c r="C172" s="105">
        <v>4.8287000000000004</v>
      </c>
    </row>
    <row r="173" spans="1:3" x14ac:dyDescent="0.25">
      <c r="A173" s="105" t="s">
        <v>122</v>
      </c>
      <c r="B173" s="112">
        <v>44811</v>
      </c>
      <c r="C173" s="105">
        <v>4.8579999999999997</v>
      </c>
    </row>
    <row r="174" spans="1:3" x14ac:dyDescent="0.25">
      <c r="A174" s="105" t="s">
        <v>122</v>
      </c>
      <c r="B174" s="112">
        <v>44812</v>
      </c>
      <c r="C174" s="105">
        <v>4.8707000000000003</v>
      </c>
    </row>
    <row r="175" spans="1:3" x14ac:dyDescent="0.25">
      <c r="A175" s="105" t="s">
        <v>122</v>
      </c>
      <c r="B175" s="112">
        <v>44813</v>
      </c>
      <c r="C175" s="105">
        <v>4.8936000000000002</v>
      </c>
    </row>
    <row r="176" spans="1:3" x14ac:dyDescent="0.25">
      <c r="A176" s="105" t="s">
        <v>122</v>
      </c>
      <c r="B176" s="112">
        <v>44816</v>
      </c>
      <c r="C176" s="105">
        <v>4.9047000000000001</v>
      </c>
    </row>
    <row r="177" spans="1:3" x14ac:dyDescent="0.25">
      <c r="A177" s="105" t="s">
        <v>122</v>
      </c>
      <c r="B177" s="112">
        <v>44817</v>
      </c>
      <c r="C177" s="105">
        <v>4.9215999999999998</v>
      </c>
    </row>
    <row r="178" spans="1:3" x14ac:dyDescent="0.25">
      <c r="A178" s="105" t="s">
        <v>122</v>
      </c>
      <c r="B178" s="112">
        <v>44818</v>
      </c>
      <c r="C178" s="105">
        <v>4.9246999999999996</v>
      </c>
    </row>
    <row r="179" spans="1:3" x14ac:dyDescent="0.25">
      <c r="A179" s="105" t="s">
        <v>122</v>
      </c>
      <c r="B179" s="112">
        <v>44819</v>
      </c>
      <c r="C179" s="105">
        <v>4.9259000000000004</v>
      </c>
    </row>
    <row r="180" spans="1:3" x14ac:dyDescent="0.25">
      <c r="A180" s="105" t="s">
        <v>122</v>
      </c>
      <c r="B180" s="112">
        <v>44820</v>
      </c>
      <c r="C180" s="105">
        <v>4.9253</v>
      </c>
    </row>
    <row r="181" spans="1:3" x14ac:dyDescent="0.25">
      <c r="A181" s="105" t="s">
        <v>122</v>
      </c>
      <c r="B181" s="112">
        <v>44823</v>
      </c>
      <c r="C181" s="105">
        <v>4.9226000000000001</v>
      </c>
    </row>
    <row r="182" spans="1:3" x14ac:dyDescent="0.25">
      <c r="A182" s="105" t="s">
        <v>122</v>
      </c>
      <c r="B182" s="112">
        <v>44824</v>
      </c>
      <c r="C182" s="105">
        <v>4.9313000000000002</v>
      </c>
    </row>
    <row r="183" spans="1:3" x14ac:dyDescent="0.25">
      <c r="A183" s="105" t="s">
        <v>122</v>
      </c>
      <c r="B183" s="112">
        <v>44825</v>
      </c>
      <c r="C183" s="105">
        <v>4.9436</v>
      </c>
    </row>
    <row r="184" spans="1:3" x14ac:dyDescent="0.25">
      <c r="A184" s="105" t="s">
        <v>122</v>
      </c>
      <c r="B184" s="112">
        <v>44826</v>
      </c>
      <c r="C184" s="105">
        <v>4.9412000000000003</v>
      </c>
    </row>
    <row r="185" spans="1:3" x14ac:dyDescent="0.25">
      <c r="A185" s="105" t="s">
        <v>122</v>
      </c>
      <c r="B185" s="112">
        <v>44827</v>
      </c>
      <c r="C185" s="105">
        <v>4.9436999999999998</v>
      </c>
    </row>
    <row r="186" spans="1:3" x14ac:dyDescent="0.25">
      <c r="A186" s="105" t="s">
        <v>122</v>
      </c>
      <c r="B186" s="112">
        <v>44830</v>
      </c>
      <c r="C186" s="105">
        <v>4.9427000000000003</v>
      </c>
    </row>
    <row r="187" spans="1:3" x14ac:dyDescent="0.25">
      <c r="A187" s="105" t="s">
        <v>122</v>
      </c>
      <c r="B187" s="112">
        <v>44831</v>
      </c>
      <c r="C187" s="105">
        <v>4.9436999999999998</v>
      </c>
    </row>
    <row r="188" spans="1:3" x14ac:dyDescent="0.25">
      <c r="A188" s="105" t="s">
        <v>122</v>
      </c>
      <c r="B188" s="112">
        <v>44832</v>
      </c>
      <c r="C188" s="105">
        <v>4.9478999999999997</v>
      </c>
    </row>
    <row r="189" spans="1:3" x14ac:dyDescent="0.25">
      <c r="A189" s="105" t="s">
        <v>122</v>
      </c>
      <c r="B189" s="112">
        <v>44833</v>
      </c>
      <c r="C189" s="105">
        <v>4.9485999999999999</v>
      </c>
    </row>
    <row r="190" spans="1:3" x14ac:dyDescent="0.25">
      <c r="A190" s="105" t="s">
        <v>122</v>
      </c>
      <c r="B190" s="112">
        <v>44834</v>
      </c>
      <c r="C190" s="105">
        <v>4.9489999999999998</v>
      </c>
    </row>
    <row r="191" spans="1:3" x14ac:dyDescent="0.25">
      <c r="A191" s="105" t="s">
        <v>122</v>
      </c>
      <c r="B191" s="112">
        <v>44837</v>
      </c>
      <c r="C191" s="105">
        <v>4.9480000000000004</v>
      </c>
    </row>
    <row r="192" spans="1:3" x14ac:dyDescent="0.25">
      <c r="A192" s="105" t="s">
        <v>122</v>
      </c>
      <c r="B192" s="112">
        <v>44838</v>
      </c>
      <c r="C192" s="105">
        <v>4.9470999999999998</v>
      </c>
    </row>
    <row r="193" spans="1:3" x14ac:dyDescent="0.25">
      <c r="A193" s="105" t="s">
        <v>122</v>
      </c>
      <c r="B193" s="112">
        <v>44839</v>
      </c>
      <c r="C193" s="105">
        <v>4.9419000000000004</v>
      </c>
    </row>
    <row r="194" spans="1:3" x14ac:dyDescent="0.25">
      <c r="A194" s="105" t="s">
        <v>122</v>
      </c>
      <c r="B194" s="112">
        <v>44840</v>
      </c>
      <c r="C194" s="105">
        <v>4.9366000000000003</v>
      </c>
    </row>
    <row r="195" spans="1:3" x14ac:dyDescent="0.25">
      <c r="A195" s="105" t="s">
        <v>122</v>
      </c>
      <c r="B195" s="112">
        <v>44841</v>
      </c>
      <c r="C195" s="105">
        <v>4.9409999999999998</v>
      </c>
    </row>
    <row r="196" spans="1:3" x14ac:dyDescent="0.25">
      <c r="A196" s="105" t="s">
        <v>122</v>
      </c>
      <c r="B196" s="112">
        <v>44844</v>
      </c>
      <c r="C196" s="105">
        <v>4.9394999999999998</v>
      </c>
    </row>
    <row r="197" spans="1:3" x14ac:dyDescent="0.25">
      <c r="A197" s="105" t="s">
        <v>122</v>
      </c>
      <c r="B197" s="112">
        <v>44845</v>
      </c>
      <c r="C197" s="105">
        <v>4.9367000000000001</v>
      </c>
    </row>
    <row r="198" spans="1:3" x14ac:dyDescent="0.25">
      <c r="A198" s="105" t="s">
        <v>122</v>
      </c>
      <c r="B198" s="112">
        <v>44846</v>
      </c>
      <c r="C198" s="105">
        <v>4.9397000000000002</v>
      </c>
    </row>
    <row r="199" spans="1:3" x14ac:dyDescent="0.25">
      <c r="A199" s="105" t="s">
        <v>122</v>
      </c>
      <c r="B199" s="112">
        <v>44847</v>
      </c>
      <c r="C199" s="105">
        <v>4.9416000000000002</v>
      </c>
    </row>
    <row r="200" spans="1:3" x14ac:dyDescent="0.25">
      <c r="A200" s="105" t="s">
        <v>122</v>
      </c>
      <c r="B200" s="112">
        <v>44848</v>
      </c>
      <c r="C200" s="105">
        <v>4.9349999999999996</v>
      </c>
    </row>
    <row r="201" spans="1:3" x14ac:dyDescent="0.25">
      <c r="A201" s="105" t="s">
        <v>122</v>
      </c>
      <c r="B201" s="112">
        <v>44851</v>
      </c>
      <c r="C201" s="105">
        <v>4.9359999999999999</v>
      </c>
    </row>
    <row r="202" spans="1:3" x14ac:dyDescent="0.25">
      <c r="A202" s="105" t="s">
        <v>122</v>
      </c>
      <c r="B202" s="112">
        <v>44852</v>
      </c>
      <c r="C202" s="105">
        <v>4.9356999999999998</v>
      </c>
    </row>
    <row r="203" spans="1:3" x14ac:dyDescent="0.25">
      <c r="A203" s="105" t="s">
        <v>122</v>
      </c>
      <c r="B203" s="112">
        <v>44853</v>
      </c>
      <c r="C203" s="105">
        <v>4.9290000000000003</v>
      </c>
    </row>
    <row r="204" spans="1:3" x14ac:dyDescent="0.25">
      <c r="A204" s="105" t="s">
        <v>122</v>
      </c>
      <c r="B204" s="112">
        <v>44854</v>
      </c>
      <c r="C204" s="105">
        <v>4.9245999999999999</v>
      </c>
    </row>
    <row r="205" spans="1:3" x14ac:dyDescent="0.25">
      <c r="A205" s="105" t="s">
        <v>122</v>
      </c>
      <c r="B205" s="112">
        <v>44855</v>
      </c>
      <c r="C205" s="105">
        <v>4.9130000000000003</v>
      </c>
    </row>
    <row r="206" spans="1:3" x14ac:dyDescent="0.25">
      <c r="A206" s="105" t="s">
        <v>122</v>
      </c>
      <c r="B206" s="112">
        <v>44858</v>
      </c>
      <c r="C206" s="105">
        <v>4.9138999999999999</v>
      </c>
    </row>
    <row r="207" spans="1:3" x14ac:dyDescent="0.25">
      <c r="A207" s="105" t="s">
        <v>122</v>
      </c>
      <c r="B207" s="112">
        <v>44859</v>
      </c>
      <c r="C207" s="105">
        <v>4.9038000000000004</v>
      </c>
    </row>
    <row r="208" spans="1:3" x14ac:dyDescent="0.25">
      <c r="A208" s="105" t="s">
        <v>122</v>
      </c>
      <c r="B208" s="112">
        <v>44860</v>
      </c>
      <c r="C208" s="105">
        <v>4.8792999999999997</v>
      </c>
    </row>
    <row r="209" spans="1:3" x14ac:dyDescent="0.25">
      <c r="A209" s="105" t="s">
        <v>122</v>
      </c>
      <c r="B209" s="112">
        <v>44861</v>
      </c>
      <c r="C209" s="105">
        <v>4.8890000000000002</v>
      </c>
    </row>
    <row r="210" spans="1:3" x14ac:dyDescent="0.25">
      <c r="A210" s="105" t="s">
        <v>122</v>
      </c>
      <c r="B210" s="112">
        <v>44862</v>
      </c>
      <c r="C210" s="105">
        <v>4.9127999999999998</v>
      </c>
    </row>
    <row r="211" spans="1:3" x14ac:dyDescent="0.25">
      <c r="A211" s="105" t="s">
        <v>122</v>
      </c>
      <c r="B211" s="112">
        <v>44865</v>
      </c>
      <c r="C211" s="105">
        <v>4.9141000000000004</v>
      </c>
    </row>
    <row r="212" spans="1:3" x14ac:dyDescent="0.25">
      <c r="A212" s="105" t="s">
        <v>122</v>
      </c>
      <c r="B212" s="112">
        <v>44866</v>
      </c>
      <c r="C212" s="105">
        <v>4.9134000000000002</v>
      </c>
    </row>
    <row r="213" spans="1:3" x14ac:dyDescent="0.25">
      <c r="A213" s="105" t="s">
        <v>122</v>
      </c>
      <c r="B213" s="112">
        <v>44867</v>
      </c>
      <c r="C213" s="105">
        <v>4.9112999999999998</v>
      </c>
    </row>
    <row r="214" spans="1:3" x14ac:dyDescent="0.25">
      <c r="A214" s="105" t="s">
        <v>122</v>
      </c>
      <c r="B214" s="112">
        <v>44868</v>
      </c>
      <c r="C214" s="105">
        <v>4.9009999999999998</v>
      </c>
    </row>
    <row r="215" spans="1:3" x14ac:dyDescent="0.25">
      <c r="A215" s="105" t="s">
        <v>122</v>
      </c>
      <c r="B215" s="112">
        <v>44869</v>
      </c>
      <c r="C215" s="105">
        <v>4.8875999999999999</v>
      </c>
    </row>
    <row r="216" spans="1:3" x14ac:dyDescent="0.25">
      <c r="A216" s="105" t="s">
        <v>122</v>
      </c>
      <c r="B216" s="112">
        <v>44872</v>
      </c>
      <c r="C216" s="105">
        <v>4.8871000000000002</v>
      </c>
    </row>
    <row r="217" spans="1:3" x14ac:dyDescent="0.25">
      <c r="A217" s="105" t="s">
        <v>122</v>
      </c>
      <c r="B217" s="112">
        <v>44873</v>
      </c>
      <c r="C217" s="105">
        <v>4.8912000000000004</v>
      </c>
    </row>
    <row r="218" spans="1:3" x14ac:dyDescent="0.25">
      <c r="A218" s="105" t="s">
        <v>122</v>
      </c>
      <c r="B218" s="112">
        <v>44874</v>
      </c>
      <c r="C218" s="105">
        <v>4.9051999999999998</v>
      </c>
    </row>
    <row r="219" spans="1:3" x14ac:dyDescent="0.25">
      <c r="A219" s="105" t="s">
        <v>122</v>
      </c>
      <c r="B219" s="112">
        <v>44875</v>
      </c>
      <c r="C219" s="105">
        <v>4.8918999999999997</v>
      </c>
    </row>
    <row r="220" spans="1:3" x14ac:dyDescent="0.25">
      <c r="A220" s="105" t="s">
        <v>122</v>
      </c>
      <c r="B220" s="112">
        <v>44876</v>
      </c>
      <c r="C220" s="105">
        <v>4.8902000000000001</v>
      </c>
    </row>
    <row r="221" spans="1:3" x14ac:dyDescent="0.25">
      <c r="A221" s="105" t="s">
        <v>122</v>
      </c>
      <c r="B221" s="112">
        <v>44879</v>
      </c>
      <c r="C221" s="105">
        <v>4.8982000000000001</v>
      </c>
    </row>
    <row r="222" spans="1:3" x14ac:dyDescent="0.25">
      <c r="A222" s="105" t="s">
        <v>122</v>
      </c>
      <c r="B222" s="112">
        <v>44880</v>
      </c>
      <c r="C222" s="105">
        <v>4.9032</v>
      </c>
    </row>
    <row r="223" spans="1:3" x14ac:dyDescent="0.25">
      <c r="A223" s="105" t="s">
        <v>122</v>
      </c>
      <c r="B223" s="112">
        <v>44881</v>
      </c>
      <c r="C223" s="105">
        <v>4.9208999999999996</v>
      </c>
    </row>
    <row r="224" spans="1:3" x14ac:dyDescent="0.25">
      <c r="A224" s="105" t="s">
        <v>122</v>
      </c>
      <c r="B224" s="112">
        <v>44882</v>
      </c>
      <c r="C224" s="105">
        <v>4.9267000000000003</v>
      </c>
    </row>
    <row r="225" spans="1:3" x14ac:dyDescent="0.25">
      <c r="A225" s="105" t="s">
        <v>122</v>
      </c>
      <c r="B225" s="112">
        <v>44883</v>
      </c>
      <c r="C225" s="105">
        <v>4.9417999999999997</v>
      </c>
    </row>
    <row r="226" spans="1:3" x14ac:dyDescent="0.25">
      <c r="A226" s="105" t="s">
        <v>122</v>
      </c>
      <c r="B226" s="112">
        <v>44886</v>
      </c>
      <c r="C226" s="105">
        <v>4.9417</v>
      </c>
    </row>
    <row r="227" spans="1:3" x14ac:dyDescent="0.25">
      <c r="A227" s="105" t="s">
        <v>122</v>
      </c>
      <c r="B227" s="112">
        <v>44887</v>
      </c>
      <c r="C227" s="105">
        <v>4.9253</v>
      </c>
    </row>
    <row r="228" spans="1:3" x14ac:dyDescent="0.25">
      <c r="A228" s="105" t="s">
        <v>122</v>
      </c>
      <c r="B228" s="112">
        <v>44888</v>
      </c>
      <c r="C228" s="105">
        <v>4.9385000000000003</v>
      </c>
    </row>
    <row r="229" spans="1:3" x14ac:dyDescent="0.25">
      <c r="A229" s="105" t="s">
        <v>122</v>
      </c>
      <c r="B229" s="112">
        <v>44889</v>
      </c>
      <c r="C229" s="105">
        <v>4.9309000000000003</v>
      </c>
    </row>
    <row r="230" spans="1:3" x14ac:dyDescent="0.25">
      <c r="A230" s="105" t="s">
        <v>122</v>
      </c>
      <c r="B230" s="112">
        <v>44890</v>
      </c>
      <c r="C230" s="105">
        <v>4.9249999999999998</v>
      </c>
    </row>
    <row r="231" spans="1:3" x14ac:dyDescent="0.25">
      <c r="A231" s="105" t="s">
        <v>122</v>
      </c>
      <c r="B231" s="112">
        <v>44893</v>
      </c>
      <c r="C231" s="105">
        <v>4.9265999999999996</v>
      </c>
    </row>
    <row r="232" spans="1:3" x14ac:dyDescent="0.25">
      <c r="A232" s="105" t="s">
        <v>122</v>
      </c>
      <c r="B232" s="112">
        <v>44894</v>
      </c>
      <c r="C232" s="105">
        <v>4.9184000000000001</v>
      </c>
    </row>
    <row r="233" spans="1:3" x14ac:dyDescent="0.25">
      <c r="A233" s="105" t="s">
        <v>122</v>
      </c>
      <c r="B233" s="112">
        <v>44897</v>
      </c>
      <c r="C233" s="105">
        <v>4.9297000000000004</v>
      </c>
    </row>
    <row r="234" spans="1:3" x14ac:dyDescent="0.25">
      <c r="A234" s="105" t="s">
        <v>122</v>
      </c>
      <c r="B234" s="112">
        <v>44900</v>
      </c>
      <c r="C234" s="105">
        <v>4.9207000000000001</v>
      </c>
    </row>
    <row r="235" spans="1:3" x14ac:dyDescent="0.25">
      <c r="A235" s="105" t="s">
        <v>122</v>
      </c>
      <c r="B235" s="112">
        <v>44901</v>
      </c>
      <c r="C235" s="105">
        <v>4.9126000000000003</v>
      </c>
    </row>
    <row r="236" spans="1:3" x14ac:dyDescent="0.25">
      <c r="A236" s="105" t="s">
        <v>122</v>
      </c>
      <c r="B236" s="112">
        <v>44902</v>
      </c>
      <c r="C236" s="105">
        <v>4.9185999999999996</v>
      </c>
    </row>
    <row r="237" spans="1:3" x14ac:dyDescent="0.25">
      <c r="A237" s="105" t="s">
        <v>122</v>
      </c>
      <c r="B237" s="112">
        <v>44903</v>
      </c>
      <c r="C237" s="105">
        <v>4.9192</v>
      </c>
    </row>
    <row r="238" spans="1:3" x14ac:dyDescent="0.25">
      <c r="A238" s="105" t="s">
        <v>122</v>
      </c>
      <c r="B238" s="112">
        <v>44904</v>
      </c>
      <c r="C238" s="105">
        <v>4.9211</v>
      </c>
    </row>
    <row r="239" spans="1:3" x14ac:dyDescent="0.25">
      <c r="A239" s="105" t="s">
        <v>122</v>
      </c>
      <c r="B239" s="112">
        <v>44907</v>
      </c>
      <c r="C239" s="105">
        <v>4.9286000000000003</v>
      </c>
    </row>
    <row r="240" spans="1:3" x14ac:dyDescent="0.25">
      <c r="A240" s="105" t="s">
        <v>122</v>
      </c>
      <c r="B240" s="112">
        <v>44908</v>
      </c>
      <c r="C240" s="105">
        <v>4.9314</v>
      </c>
    </row>
    <row r="241" spans="1:3" x14ac:dyDescent="0.25">
      <c r="A241" s="105" t="s">
        <v>122</v>
      </c>
      <c r="B241" s="112">
        <v>44909</v>
      </c>
      <c r="C241" s="105">
        <v>4.9248000000000003</v>
      </c>
    </row>
    <row r="242" spans="1:3" x14ac:dyDescent="0.25">
      <c r="A242" s="105" t="s">
        <v>122</v>
      </c>
      <c r="B242" s="112">
        <v>44910</v>
      </c>
      <c r="C242" s="105">
        <v>4.9206000000000003</v>
      </c>
    </row>
    <row r="243" spans="1:3" x14ac:dyDescent="0.25">
      <c r="A243" s="105" t="s">
        <v>122</v>
      </c>
      <c r="B243" s="112">
        <v>44911</v>
      </c>
      <c r="C243" s="105">
        <v>4.9199000000000002</v>
      </c>
    </row>
    <row r="244" spans="1:3" x14ac:dyDescent="0.25">
      <c r="A244" s="105" t="s">
        <v>122</v>
      </c>
      <c r="B244" s="112">
        <v>44914</v>
      </c>
      <c r="C244" s="105">
        <v>4.9176000000000002</v>
      </c>
    </row>
    <row r="245" spans="1:3" x14ac:dyDescent="0.25">
      <c r="A245" s="105" t="s">
        <v>122</v>
      </c>
      <c r="B245" s="112">
        <v>44915</v>
      </c>
      <c r="C245" s="105">
        <v>4.9139999999999997</v>
      </c>
    </row>
    <row r="246" spans="1:3" x14ac:dyDescent="0.25">
      <c r="A246" s="105" t="s">
        <v>122</v>
      </c>
      <c r="B246" s="112">
        <v>44916</v>
      </c>
      <c r="C246" s="105">
        <v>4.9023000000000003</v>
      </c>
    </row>
    <row r="247" spans="1:3" x14ac:dyDescent="0.25">
      <c r="A247" s="105" t="s">
        <v>122</v>
      </c>
      <c r="B247" s="112">
        <v>44917</v>
      </c>
      <c r="C247" s="105">
        <v>4.8981000000000003</v>
      </c>
    </row>
    <row r="248" spans="1:3" x14ac:dyDescent="0.25">
      <c r="A248" s="105" t="s">
        <v>122</v>
      </c>
      <c r="B248" s="112">
        <v>44918</v>
      </c>
      <c r="C248" s="105">
        <v>4.9020000000000001</v>
      </c>
    </row>
    <row r="249" spans="1:3" x14ac:dyDescent="0.25">
      <c r="A249" s="105" t="s">
        <v>122</v>
      </c>
      <c r="B249" s="112">
        <v>44922</v>
      </c>
      <c r="C249" s="105">
        <v>4.9278000000000004</v>
      </c>
    </row>
    <row r="250" spans="1:3" x14ac:dyDescent="0.25">
      <c r="A250" s="105" t="s">
        <v>122</v>
      </c>
      <c r="B250" s="112">
        <v>44923</v>
      </c>
      <c r="C250" s="105">
        <v>4.9462999999999999</v>
      </c>
    </row>
    <row r="251" spans="1:3" x14ac:dyDescent="0.25">
      <c r="A251" s="105" t="s">
        <v>122</v>
      </c>
      <c r="B251" s="112">
        <v>44924</v>
      </c>
      <c r="C251" s="105">
        <v>4.9458000000000002</v>
      </c>
    </row>
    <row r="252" spans="1:3" x14ac:dyDescent="0.25">
      <c r="A252" s="105" t="s">
        <v>122</v>
      </c>
      <c r="B252" s="112">
        <v>44925</v>
      </c>
      <c r="C252" s="105">
        <v>4.9474</v>
      </c>
    </row>
    <row r="253" spans="1:3" x14ac:dyDescent="0.25">
      <c r="A253" s="105" t="s">
        <v>122</v>
      </c>
      <c r="B253" s="112">
        <v>44929</v>
      </c>
      <c r="C253" s="105">
        <v>4.9272999999999998</v>
      </c>
    </row>
    <row r="254" spans="1:3" x14ac:dyDescent="0.25">
      <c r="A254" s="105" t="s">
        <v>122</v>
      </c>
      <c r="B254" s="112">
        <v>44930</v>
      </c>
      <c r="C254" s="105">
        <v>4.9264000000000001</v>
      </c>
    </row>
    <row r="255" spans="1:3" x14ac:dyDescent="0.25">
      <c r="A255" s="105" t="s">
        <v>122</v>
      </c>
      <c r="B255" s="112">
        <v>44931</v>
      </c>
      <c r="C255" s="105">
        <v>4.9242999999999997</v>
      </c>
    </row>
    <row r="256" spans="1:3" x14ac:dyDescent="0.25">
      <c r="A256" s="105" t="s">
        <v>122</v>
      </c>
      <c r="B256" s="112">
        <v>44932</v>
      </c>
      <c r="C256" s="105">
        <v>4.9292999999999996</v>
      </c>
    </row>
    <row r="257" spans="1:3" x14ac:dyDescent="0.25">
      <c r="A257" s="105" t="s">
        <v>122</v>
      </c>
      <c r="B257" s="112">
        <v>44935</v>
      </c>
      <c r="C257" s="105">
        <v>4.9252000000000002</v>
      </c>
    </row>
    <row r="258" spans="1:3" x14ac:dyDescent="0.25">
      <c r="A258" s="105" t="s">
        <v>122</v>
      </c>
      <c r="B258" s="112">
        <v>44936</v>
      </c>
      <c r="C258" s="105">
        <v>4.9253</v>
      </c>
    </row>
    <row r="259" spans="1:3" x14ac:dyDescent="0.25">
      <c r="A259" s="105" t="s">
        <v>122</v>
      </c>
      <c r="B259" s="112">
        <v>44937</v>
      </c>
      <c r="C259" s="105">
        <v>4.9328000000000003</v>
      </c>
    </row>
    <row r="260" spans="1:3" x14ac:dyDescent="0.25">
      <c r="A260" s="105" t="s">
        <v>122</v>
      </c>
      <c r="B260" s="112">
        <v>44938</v>
      </c>
      <c r="C260" s="105">
        <v>4.9359000000000002</v>
      </c>
    </row>
    <row r="261" spans="1:3" x14ac:dyDescent="0.25">
      <c r="A261" s="105" t="s">
        <v>122</v>
      </c>
      <c r="B261" s="112">
        <v>44939</v>
      </c>
      <c r="C261" s="105">
        <v>4.9413</v>
      </c>
    </row>
    <row r="262" spans="1:3" x14ac:dyDescent="0.25">
      <c r="A262" s="105" t="s">
        <v>122</v>
      </c>
      <c r="B262" s="112">
        <v>44942</v>
      </c>
      <c r="C262" s="105">
        <v>4.9405000000000001</v>
      </c>
    </row>
    <row r="263" spans="1:3" x14ac:dyDescent="0.25">
      <c r="A263" s="105" t="s">
        <v>122</v>
      </c>
      <c r="B263" s="112">
        <v>44943</v>
      </c>
      <c r="C263" s="105">
        <v>4.9314</v>
      </c>
    </row>
    <row r="264" spans="1:3" x14ac:dyDescent="0.25">
      <c r="A264" s="105" t="s">
        <v>122</v>
      </c>
      <c r="B264" s="112">
        <v>44944</v>
      </c>
      <c r="C264" s="105">
        <v>4.9355000000000002</v>
      </c>
    </row>
    <row r="265" spans="1:3" x14ac:dyDescent="0.25">
      <c r="A265" s="105" t="s">
        <v>122</v>
      </c>
      <c r="B265" s="112">
        <v>44945</v>
      </c>
      <c r="C265" s="105">
        <v>4.9292999999999996</v>
      </c>
    </row>
    <row r="266" spans="1:3" x14ac:dyDescent="0.25">
      <c r="A266" s="105" t="s">
        <v>122</v>
      </c>
      <c r="B266" s="112">
        <v>44946</v>
      </c>
      <c r="C266" s="105">
        <v>4.9255000000000004</v>
      </c>
    </row>
    <row r="267" spans="1:3" x14ac:dyDescent="0.25">
      <c r="A267" s="105" t="s">
        <v>122</v>
      </c>
      <c r="B267" s="112">
        <v>44949</v>
      </c>
      <c r="C267" s="105">
        <v>4.9198000000000004</v>
      </c>
    </row>
    <row r="268" spans="1:3" x14ac:dyDescent="0.25">
      <c r="A268" s="105" t="s">
        <v>122</v>
      </c>
      <c r="B268" s="112">
        <v>44951</v>
      </c>
      <c r="C268" s="105">
        <v>4.9016000000000002</v>
      </c>
    </row>
    <row r="269" spans="1:3" x14ac:dyDescent="0.25">
      <c r="A269" s="105" t="s">
        <v>122</v>
      </c>
      <c r="B269" s="112">
        <v>44952</v>
      </c>
      <c r="C269" s="105">
        <v>4.8857999999999997</v>
      </c>
    </row>
    <row r="270" spans="1:3" x14ac:dyDescent="0.25">
      <c r="A270" s="105" t="s">
        <v>122</v>
      </c>
      <c r="B270" s="112">
        <v>44953</v>
      </c>
      <c r="C270" s="105">
        <v>4.8921999999999999</v>
      </c>
    </row>
    <row r="271" spans="1:3" x14ac:dyDescent="0.25">
      <c r="A271" s="105" t="s">
        <v>122</v>
      </c>
      <c r="B271" s="112">
        <v>44956</v>
      </c>
      <c r="C271" s="105">
        <v>4.9029999999999996</v>
      </c>
    </row>
    <row r="272" spans="1:3" x14ac:dyDescent="0.25">
      <c r="A272" s="105" t="s">
        <v>122</v>
      </c>
      <c r="B272" s="112">
        <v>44957</v>
      </c>
      <c r="C272" s="105">
        <v>4.9221000000000004</v>
      </c>
    </row>
    <row r="273" spans="1:3" x14ac:dyDescent="0.25">
      <c r="A273" s="105" t="s">
        <v>122</v>
      </c>
      <c r="B273" s="112">
        <v>44958</v>
      </c>
      <c r="C273" s="105">
        <v>4.9147999999999996</v>
      </c>
    </row>
    <row r="274" spans="1:3" x14ac:dyDescent="0.25">
      <c r="A274" s="105" t="s">
        <v>122</v>
      </c>
      <c r="B274" s="112">
        <v>44959</v>
      </c>
      <c r="C274" s="105">
        <v>4.9024000000000001</v>
      </c>
    </row>
    <row r="275" spans="1:3" x14ac:dyDescent="0.25">
      <c r="A275" s="105" t="s">
        <v>122</v>
      </c>
      <c r="B275" s="112">
        <v>44960</v>
      </c>
      <c r="C275" s="105">
        <v>4.9005000000000001</v>
      </c>
    </row>
    <row r="276" spans="1:3" x14ac:dyDescent="0.25">
      <c r="A276" s="105" t="s">
        <v>122</v>
      </c>
      <c r="B276" s="112">
        <v>44963</v>
      </c>
      <c r="C276" s="105">
        <v>4.9036</v>
      </c>
    </row>
    <row r="277" spans="1:3" x14ac:dyDescent="0.25">
      <c r="A277" s="105" t="s">
        <v>122</v>
      </c>
      <c r="B277" s="112">
        <v>44964</v>
      </c>
      <c r="C277" s="105">
        <v>4.9021999999999997</v>
      </c>
    </row>
    <row r="278" spans="1:3" x14ac:dyDescent="0.25">
      <c r="A278" s="105" t="s">
        <v>122</v>
      </c>
      <c r="B278" s="112">
        <v>44965</v>
      </c>
      <c r="C278" s="105">
        <v>4.8962000000000003</v>
      </c>
    </row>
    <row r="279" spans="1:3" x14ac:dyDescent="0.25">
      <c r="A279" s="105" t="s">
        <v>122</v>
      </c>
      <c r="B279" s="112">
        <v>44966</v>
      </c>
      <c r="C279" s="105">
        <v>4.8899999999999997</v>
      </c>
    </row>
    <row r="280" spans="1:3" x14ac:dyDescent="0.25">
      <c r="A280" s="105" t="s">
        <v>122</v>
      </c>
      <c r="B280" s="112">
        <v>44967</v>
      </c>
      <c r="C280" s="105">
        <v>4.9044999999999996</v>
      </c>
    </row>
    <row r="281" spans="1:3" x14ac:dyDescent="0.25">
      <c r="A281" s="105" t="s">
        <v>122</v>
      </c>
      <c r="B281" s="112">
        <v>44970</v>
      </c>
      <c r="C281" s="105">
        <v>4.9036999999999997</v>
      </c>
    </row>
    <row r="282" spans="1:3" x14ac:dyDescent="0.25">
      <c r="A282" s="105" t="s">
        <v>122</v>
      </c>
      <c r="B282" s="112">
        <v>44971</v>
      </c>
      <c r="C282" s="105">
        <v>4.9012000000000002</v>
      </c>
    </row>
    <row r="283" spans="1:3" x14ac:dyDescent="0.25">
      <c r="A283" s="105" t="s">
        <v>122</v>
      </c>
      <c r="B283" s="112">
        <v>44972</v>
      </c>
      <c r="C283" s="105">
        <v>4.8993000000000002</v>
      </c>
    </row>
    <row r="284" spans="1:3" x14ac:dyDescent="0.25">
      <c r="A284" s="105" t="s">
        <v>122</v>
      </c>
      <c r="B284" s="112">
        <v>44973</v>
      </c>
      <c r="C284" s="105">
        <v>4.9006999999999996</v>
      </c>
    </row>
    <row r="285" spans="1:3" x14ac:dyDescent="0.25">
      <c r="A285" s="105" t="s">
        <v>122</v>
      </c>
      <c r="B285" s="112">
        <v>44974</v>
      </c>
      <c r="C285" s="105">
        <v>4.9039999999999999</v>
      </c>
    </row>
    <row r="286" spans="1:3" x14ac:dyDescent="0.25">
      <c r="A286" s="105" t="s">
        <v>122</v>
      </c>
      <c r="B286" s="112">
        <v>44977</v>
      </c>
      <c r="C286" s="105">
        <v>4.9196</v>
      </c>
    </row>
    <row r="287" spans="1:3" x14ac:dyDescent="0.25">
      <c r="A287" s="105" t="s">
        <v>122</v>
      </c>
      <c r="B287" s="112">
        <v>44978</v>
      </c>
      <c r="C287" s="105">
        <v>4.9192999999999998</v>
      </c>
    </row>
    <row r="288" spans="1:3" x14ac:dyDescent="0.25">
      <c r="A288" s="105" t="s">
        <v>122</v>
      </c>
      <c r="B288" s="112">
        <v>44979</v>
      </c>
      <c r="C288" s="105">
        <v>4.9248000000000003</v>
      </c>
    </row>
    <row r="289" spans="1:3" x14ac:dyDescent="0.25">
      <c r="A289" s="105" t="s">
        <v>122</v>
      </c>
      <c r="B289" s="112">
        <v>44980</v>
      </c>
      <c r="C289" s="105">
        <v>4.9115000000000002</v>
      </c>
    </row>
    <row r="290" spans="1:3" x14ac:dyDescent="0.25">
      <c r="A290" s="105" t="s">
        <v>122</v>
      </c>
      <c r="B290" s="112">
        <v>44981</v>
      </c>
      <c r="C290" s="105">
        <v>4.9169999999999998</v>
      </c>
    </row>
    <row r="291" spans="1:3" x14ac:dyDescent="0.25">
      <c r="A291" s="105" t="s">
        <v>122</v>
      </c>
      <c r="B291" s="112">
        <v>44984</v>
      </c>
      <c r="C291" s="105">
        <v>4.9184999999999999</v>
      </c>
    </row>
    <row r="292" spans="1:3" x14ac:dyDescent="0.25">
      <c r="A292" s="105" t="s">
        <v>122</v>
      </c>
      <c r="B292" s="112">
        <v>44985</v>
      </c>
      <c r="C292" s="105">
        <v>4.92</v>
      </c>
    </row>
    <row r="293" spans="1:3" x14ac:dyDescent="0.25">
      <c r="A293" s="105" t="s">
        <v>122</v>
      </c>
      <c r="B293" s="112">
        <v>44986</v>
      </c>
      <c r="C293" s="105">
        <v>4.9267000000000003</v>
      </c>
    </row>
    <row r="294" spans="1:3" x14ac:dyDescent="0.25">
      <c r="A294" s="105" t="s">
        <v>122</v>
      </c>
      <c r="B294" s="112">
        <v>44987</v>
      </c>
      <c r="C294" s="105">
        <v>4.9218000000000002</v>
      </c>
    </row>
    <row r="295" spans="1:3" x14ac:dyDescent="0.25">
      <c r="A295" s="105" t="s">
        <v>122</v>
      </c>
      <c r="B295" s="112">
        <v>44988</v>
      </c>
      <c r="C295" s="105">
        <v>4.9212999999999996</v>
      </c>
    </row>
    <row r="296" spans="1:3" x14ac:dyDescent="0.25">
      <c r="A296" s="105" t="s">
        <v>122</v>
      </c>
      <c r="B296" s="112">
        <v>44991</v>
      </c>
      <c r="C296" s="105">
        <v>4.9208999999999996</v>
      </c>
    </row>
    <row r="297" spans="1:3" x14ac:dyDescent="0.25">
      <c r="A297" s="105" t="s">
        <v>122</v>
      </c>
      <c r="B297" s="112">
        <v>44992</v>
      </c>
      <c r="C297" s="105">
        <v>4.9208999999999996</v>
      </c>
    </row>
    <row r="298" spans="1:3" x14ac:dyDescent="0.25">
      <c r="A298" s="105" t="s">
        <v>122</v>
      </c>
      <c r="B298" s="112">
        <v>44993</v>
      </c>
      <c r="C298" s="105">
        <v>4.9157000000000002</v>
      </c>
    </row>
    <row r="299" spans="1:3" x14ac:dyDescent="0.25">
      <c r="A299" s="105" t="s">
        <v>122</v>
      </c>
      <c r="B299" s="112">
        <v>44994</v>
      </c>
      <c r="C299" s="105">
        <v>4.9156000000000004</v>
      </c>
    </row>
    <row r="300" spans="1:3" x14ac:dyDescent="0.25">
      <c r="A300" s="105" t="s">
        <v>122</v>
      </c>
      <c r="B300" s="112">
        <v>44995</v>
      </c>
      <c r="C300" s="105">
        <v>4.9135999999999997</v>
      </c>
    </row>
    <row r="301" spans="1:3" x14ac:dyDescent="0.25">
      <c r="A301" s="105" t="s">
        <v>122</v>
      </c>
      <c r="B301" s="112">
        <v>44998</v>
      </c>
      <c r="C301" s="105">
        <v>4.9154999999999998</v>
      </c>
    </row>
    <row r="302" spans="1:3" x14ac:dyDescent="0.25">
      <c r="A302" s="105" t="s">
        <v>122</v>
      </c>
      <c r="B302" s="112">
        <v>44999</v>
      </c>
      <c r="C302" s="105">
        <v>4.9253</v>
      </c>
    </row>
    <row r="303" spans="1:3" x14ac:dyDescent="0.25">
      <c r="A303" s="105" t="s">
        <v>122</v>
      </c>
      <c r="B303" s="112">
        <v>45000</v>
      </c>
      <c r="C303" s="105">
        <v>4.9207000000000001</v>
      </c>
    </row>
    <row r="304" spans="1:3" x14ac:dyDescent="0.25">
      <c r="A304" s="105" t="s">
        <v>122</v>
      </c>
      <c r="B304" s="112">
        <v>45001</v>
      </c>
      <c r="C304" s="105">
        <v>4.9189999999999996</v>
      </c>
    </row>
    <row r="305" spans="1:3" x14ac:dyDescent="0.25">
      <c r="A305" s="105" t="s">
        <v>122</v>
      </c>
      <c r="B305" s="112">
        <v>45002</v>
      </c>
      <c r="C305" s="105">
        <v>4.92</v>
      </c>
    </row>
    <row r="306" spans="1:3" x14ac:dyDescent="0.25">
      <c r="A306" s="105" t="s">
        <v>122</v>
      </c>
      <c r="B306" s="112">
        <v>45005</v>
      </c>
      <c r="C306" s="105">
        <v>4.9218999999999999</v>
      </c>
    </row>
    <row r="307" spans="1:3" x14ac:dyDescent="0.25">
      <c r="A307" s="105" t="s">
        <v>122</v>
      </c>
      <c r="B307" s="112">
        <v>45006</v>
      </c>
      <c r="C307" s="105">
        <v>4.9208999999999996</v>
      </c>
    </row>
    <row r="308" spans="1:3" x14ac:dyDescent="0.25">
      <c r="A308" s="105" t="s">
        <v>122</v>
      </c>
      <c r="B308" s="112">
        <v>45007</v>
      </c>
      <c r="C308" s="105">
        <v>4.9231999999999996</v>
      </c>
    </row>
    <row r="309" spans="1:3" x14ac:dyDescent="0.25">
      <c r="A309" s="105" t="s">
        <v>122</v>
      </c>
      <c r="B309" s="112">
        <v>45008</v>
      </c>
      <c r="C309" s="105">
        <v>4.9214000000000002</v>
      </c>
    </row>
    <row r="310" spans="1:3" x14ac:dyDescent="0.25">
      <c r="A310" s="105" t="s">
        <v>122</v>
      </c>
      <c r="B310" s="112">
        <v>45009</v>
      </c>
      <c r="C310" s="105">
        <v>4.9255000000000004</v>
      </c>
    </row>
    <row r="311" spans="1:3" x14ac:dyDescent="0.25">
      <c r="A311" s="105" t="s">
        <v>122</v>
      </c>
      <c r="B311" s="112">
        <v>45012</v>
      </c>
      <c r="C311" s="105">
        <v>4.9405000000000001</v>
      </c>
    </row>
    <row r="312" spans="1:3" x14ac:dyDescent="0.25">
      <c r="A312" s="105" t="s">
        <v>122</v>
      </c>
      <c r="B312" s="112">
        <v>45013</v>
      </c>
      <c r="C312" s="105">
        <v>4.9481000000000002</v>
      </c>
    </row>
    <row r="313" spans="1:3" x14ac:dyDescent="0.25">
      <c r="A313" s="105" t="s">
        <v>122</v>
      </c>
      <c r="B313" s="112">
        <v>45014</v>
      </c>
      <c r="C313" s="105">
        <v>4.9478999999999997</v>
      </c>
    </row>
    <row r="314" spans="1:3" x14ac:dyDescent="0.25">
      <c r="A314" s="105" t="s">
        <v>122</v>
      </c>
      <c r="B314" s="112">
        <v>45015</v>
      </c>
      <c r="C314" s="105">
        <v>4.9485000000000001</v>
      </c>
    </row>
    <row r="315" spans="1:3" x14ac:dyDescent="0.25">
      <c r="A315" s="105" t="s">
        <v>122</v>
      </c>
      <c r="B315" s="112">
        <v>45016</v>
      </c>
      <c r="C315" s="105">
        <v>4.9490999999999996</v>
      </c>
    </row>
    <row r="316" spans="1:3" x14ac:dyDescent="0.25">
      <c r="A316" s="105" t="s">
        <v>122</v>
      </c>
      <c r="B316" s="112">
        <v>45019</v>
      </c>
      <c r="C316" s="105">
        <v>4.9419000000000004</v>
      </c>
    </row>
    <row r="317" spans="1:3" x14ac:dyDescent="0.25">
      <c r="A317" s="105" t="s">
        <v>122</v>
      </c>
      <c r="B317" s="112">
        <v>45020</v>
      </c>
      <c r="C317" s="105">
        <v>4.9379999999999997</v>
      </c>
    </row>
    <row r="318" spans="1:3" x14ac:dyDescent="0.25">
      <c r="A318" s="105" t="s">
        <v>122</v>
      </c>
      <c r="B318" s="112">
        <v>45021</v>
      </c>
      <c r="C318" s="105">
        <v>4.9316000000000004</v>
      </c>
    </row>
    <row r="319" spans="1:3" x14ac:dyDescent="0.25">
      <c r="A319" s="105" t="s">
        <v>122</v>
      </c>
      <c r="B319" s="112">
        <v>45022</v>
      </c>
      <c r="C319" s="105">
        <v>4.9370000000000003</v>
      </c>
    </row>
    <row r="320" spans="1:3" x14ac:dyDescent="0.25">
      <c r="A320" s="105" t="s">
        <v>122</v>
      </c>
      <c r="B320" s="112">
        <v>45023</v>
      </c>
      <c r="C320" s="105">
        <v>4.9367000000000001</v>
      </c>
    </row>
    <row r="321" spans="1:3" x14ac:dyDescent="0.25">
      <c r="A321" s="105" t="s">
        <v>122</v>
      </c>
      <c r="B321" s="112">
        <v>45026</v>
      </c>
      <c r="C321" s="105">
        <v>4.9314999999999998</v>
      </c>
    </row>
    <row r="322" spans="1:3" x14ac:dyDescent="0.25">
      <c r="A322" s="105" t="s">
        <v>122</v>
      </c>
      <c r="B322" s="112">
        <v>45027</v>
      </c>
      <c r="C322" s="105">
        <v>4.9337999999999997</v>
      </c>
    </row>
    <row r="323" spans="1:3" x14ac:dyDescent="0.25">
      <c r="A323" s="105" t="s">
        <v>122</v>
      </c>
      <c r="B323" s="112">
        <v>45028</v>
      </c>
      <c r="C323" s="105">
        <v>4.9381000000000004</v>
      </c>
    </row>
    <row r="324" spans="1:3" x14ac:dyDescent="0.25">
      <c r="A324" s="105" t="s">
        <v>122</v>
      </c>
      <c r="B324" s="112">
        <v>45029</v>
      </c>
      <c r="C324" s="105">
        <v>4.9432</v>
      </c>
    </row>
    <row r="325" spans="1:3" x14ac:dyDescent="0.25">
      <c r="A325" s="105" t="s">
        <v>122</v>
      </c>
      <c r="B325" s="112">
        <v>45034</v>
      </c>
      <c r="C325" s="105">
        <v>4.9371999999999998</v>
      </c>
    </row>
    <row r="326" spans="1:3" x14ac:dyDescent="0.25">
      <c r="A326" s="105" t="s">
        <v>122</v>
      </c>
      <c r="B326" s="112">
        <v>45035</v>
      </c>
      <c r="C326" s="105">
        <v>4.9329999999999998</v>
      </c>
    </row>
    <row r="327" spans="1:3" x14ac:dyDescent="0.25">
      <c r="A327" s="105" t="s">
        <v>122</v>
      </c>
      <c r="B327" s="112">
        <v>45036</v>
      </c>
      <c r="C327" s="105">
        <v>4.9305000000000003</v>
      </c>
    </row>
    <row r="328" spans="1:3" x14ac:dyDescent="0.25">
      <c r="A328" s="105" t="s">
        <v>122</v>
      </c>
      <c r="B328" s="112">
        <v>45037</v>
      </c>
      <c r="C328" s="105">
        <v>4.9401000000000002</v>
      </c>
    </row>
    <row r="329" spans="1:3" x14ac:dyDescent="0.25">
      <c r="A329" s="105" t="s">
        <v>122</v>
      </c>
      <c r="B329" s="112">
        <v>45040</v>
      </c>
      <c r="C329" s="105">
        <v>4.9292999999999996</v>
      </c>
    </row>
    <row r="330" spans="1:3" x14ac:dyDescent="0.25">
      <c r="A330" s="105" t="s">
        <v>122</v>
      </c>
      <c r="B330" s="112">
        <v>45041</v>
      </c>
      <c r="C330" s="105">
        <v>4.9340000000000002</v>
      </c>
    </row>
    <row r="331" spans="1:3" x14ac:dyDescent="0.25">
      <c r="A331" s="105" t="s">
        <v>122</v>
      </c>
      <c r="B331" s="112">
        <v>45042</v>
      </c>
      <c r="C331" s="105">
        <v>4.9401000000000002</v>
      </c>
    </row>
    <row r="332" spans="1:3" x14ac:dyDescent="0.25">
      <c r="A332" s="105" t="s">
        <v>122</v>
      </c>
      <c r="B332" s="112">
        <v>45043</v>
      </c>
      <c r="C332" s="105">
        <v>4.9439000000000002</v>
      </c>
    </row>
    <row r="333" spans="1:3" x14ac:dyDescent="0.25">
      <c r="A333" s="105" t="s">
        <v>122</v>
      </c>
      <c r="B333" s="112">
        <v>45044</v>
      </c>
      <c r="C333" s="105">
        <v>4.9352999999999998</v>
      </c>
    </row>
    <row r="334" spans="1:3" x14ac:dyDescent="0.25">
      <c r="A334" s="105" t="s">
        <v>122</v>
      </c>
      <c r="B334" s="112">
        <v>45048</v>
      </c>
      <c r="C334" s="105">
        <v>4.9290000000000003</v>
      </c>
    </row>
    <row r="335" spans="1:3" x14ac:dyDescent="0.25">
      <c r="A335" s="105" t="s">
        <v>122</v>
      </c>
      <c r="B335" s="112">
        <v>45049</v>
      </c>
      <c r="C335" s="105">
        <v>4.9298000000000002</v>
      </c>
    </row>
    <row r="336" spans="1:3" x14ac:dyDescent="0.25">
      <c r="A336" s="105" t="s">
        <v>122</v>
      </c>
      <c r="B336" s="112">
        <v>45050</v>
      </c>
      <c r="C336" s="105">
        <v>4.9295</v>
      </c>
    </row>
    <row r="337" spans="1:3" x14ac:dyDescent="0.25">
      <c r="A337" s="105" t="s">
        <v>122</v>
      </c>
      <c r="B337" s="112">
        <v>45051</v>
      </c>
      <c r="C337" s="105">
        <v>4.9272999999999998</v>
      </c>
    </row>
    <row r="338" spans="1:3" x14ac:dyDescent="0.25">
      <c r="A338" s="105" t="s">
        <v>122</v>
      </c>
      <c r="B338" s="112">
        <v>45054</v>
      </c>
      <c r="C338" s="105">
        <v>4.9256000000000002</v>
      </c>
    </row>
    <row r="339" spans="1:3" x14ac:dyDescent="0.25">
      <c r="A339" s="105" t="s">
        <v>122</v>
      </c>
      <c r="B339" s="112">
        <v>45055</v>
      </c>
      <c r="C339" s="105">
        <v>4.9202000000000004</v>
      </c>
    </row>
    <row r="340" spans="1:3" x14ac:dyDescent="0.25">
      <c r="A340" s="105" t="s">
        <v>122</v>
      </c>
      <c r="B340" s="112">
        <v>45056</v>
      </c>
      <c r="C340" s="105">
        <v>4.9221000000000004</v>
      </c>
    </row>
    <row r="341" spans="1:3" x14ac:dyDescent="0.25">
      <c r="A341" s="105" t="s">
        <v>122</v>
      </c>
      <c r="B341" s="112">
        <v>45057</v>
      </c>
      <c r="C341" s="105">
        <v>4.9294000000000002</v>
      </c>
    </row>
    <row r="342" spans="1:3" x14ac:dyDescent="0.25">
      <c r="A342" s="105" t="s">
        <v>122</v>
      </c>
      <c r="B342" s="112">
        <v>45058</v>
      </c>
      <c r="C342" s="105">
        <v>4.9324000000000003</v>
      </c>
    </row>
    <row r="343" spans="1:3" x14ac:dyDescent="0.25">
      <c r="A343" s="105" t="s">
        <v>122</v>
      </c>
      <c r="B343" s="112">
        <v>45061</v>
      </c>
      <c r="C343" s="105">
        <v>4.9364999999999997</v>
      </c>
    </row>
    <row r="344" spans="1:3" x14ac:dyDescent="0.25">
      <c r="A344" s="105" t="s">
        <v>122</v>
      </c>
      <c r="B344" s="112">
        <v>45062</v>
      </c>
      <c r="C344" s="105">
        <v>4.9462000000000002</v>
      </c>
    </row>
    <row r="345" spans="1:3" x14ac:dyDescent="0.25">
      <c r="A345" s="105" t="s">
        <v>122</v>
      </c>
      <c r="B345" s="112">
        <v>45063</v>
      </c>
      <c r="C345" s="105">
        <v>4.9610000000000003</v>
      </c>
    </row>
    <row r="346" spans="1:3" x14ac:dyDescent="0.25">
      <c r="A346" s="105" t="s">
        <v>122</v>
      </c>
      <c r="B346" s="112">
        <v>45064</v>
      </c>
      <c r="C346" s="105">
        <v>4.9730999999999996</v>
      </c>
    </row>
    <row r="347" spans="1:3" x14ac:dyDescent="0.25">
      <c r="A347" s="105" t="s">
        <v>122</v>
      </c>
      <c r="B347" s="112">
        <v>45065</v>
      </c>
      <c r="C347" s="105">
        <v>4.9782999999999999</v>
      </c>
    </row>
    <row r="348" spans="1:3" x14ac:dyDescent="0.25">
      <c r="A348" s="105" t="s">
        <v>122</v>
      </c>
      <c r="B348" s="112">
        <v>45068</v>
      </c>
      <c r="C348" s="105">
        <v>4.9779999999999998</v>
      </c>
    </row>
    <row r="349" spans="1:3" x14ac:dyDescent="0.25">
      <c r="A349" s="105" t="s">
        <v>122</v>
      </c>
      <c r="B349" s="112">
        <v>45069</v>
      </c>
      <c r="C349" s="105">
        <v>4.9710000000000001</v>
      </c>
    </row>
    <row r="350" spans="1:3" x14ac:dyDescent="0.25">
      <c r="A350" s="105" t="s">
        <v>122</v>
      </c>
      <c r="B350" s="112">
        <v>45070</v>
      </c>
      <c r="C350" s="105">
        <v>4.9623999999999997</v>
      </c>
    </row>
    <row r="351" spans="1:3" x14ac:dyDescent="0.25">
      <c r="A351" s="105" t="s">
        <v>122</v>
      </c>
      <c r="B351" s="112">
        <v>45071</v>
      </c>
      <c r="C351" s="105">
        <v>4.9577999999999998</v>
      </c>
    </row>
    <row r="352" spans="1:3" x14ac:dyDescent="0.25">
      <c r="A352" s="105" t="s">
        <v>122</v>
      </c>
      <c r="B352" s="112">
        <v>45072</v>
      </c>
      <c r="C352" s="105">
        <v>4.9574999999999996</v>
      </c>
    </row>
    <row r="353" spans="1:3" x14ac:dyDescent="0.25">
      <c r="A353" s="105" t="s">
        <v>122</v>
      </c>
      <c r="B353" s="112">
        <v>45075</v>
      </c>
      <c r="C353" s="105">
        <v>4.9580000000000002</v>
      </c>
    </row>
    <row r="354" spans="1:3" x14ac:dyDescent="0.25">
      <c r="A354" s="105" t="s">
        <v>122</v>
      </c>
      <c r="B354" s="112">
        <v>45076</v>
      </c>
      <c r="C354" s="105">
        <v>4.9640000000000004</v>
      </c>
    </row>
    <row r="355" spans="1:3" x14ac:dyDescent="0.25">
      <c r="A355" s="105" t="s">
        <v>122</v>
      </c>
      <c r="B355" s="112">
        <v>45077</v>
      </c>
      <c r="C355" s="105">
        <v>4.9695999999999998</v>
      </c>
    </row>
    <row r="356" spans="1:3" x14ac:dyDescent="0.25">
      <c r="A356" s="105" t="s">
        <v>122</v>
      </c>
      <c r="B356" s="112">
        <v>45079</v>
      </c>
      <c r="C356" s="105">
        <v>4.9633000000000003</v>
      </c>
    </row>
    <row r="357" spans="1:3" x14ac:dyDescent="0.25">
      <c r="A357" s="105" t="s">
        <v>122</v>
      </c>
      <c r="B357" s="112">
        <v>45083</v>
      </c>
      <c r="C357" s="105">
        <v>4.9615</v>
      </c>
    </row>
    <row r="358" spans="1:3" x14ac:dyDescent="0.25">
      <c r="A358" s="105" t="s">
        <v>122</v>
      </c>
      <c r="B358" s="112">
        <v>45084</v>
      </c>
      <c r="C358" s="105">
        <v>4.9577999999999998</v>
      </c>
    </row>
    <row r="359" spans="1:3" x14ac:dyDescent="0.25">
      <c r="A359" s="105" t="s">
        <v>122</v>
      </c>
      <c r="B359" s="112">
        <v>45085</v>
      </c>
      <c r="C359" s="105">
        <v>4.9542999999999999</v>
      </c>
    </row>
    <row r="360" spans="1:3" x14ac:dyDescent="0.25">
      <c r="A360" s="105" t="s">
        <v>122</v>
      </c>
      <c r="B360" s="112">
        <v>45086</v>
      </c>
      <c r="C360" s="105">
        <v>4.9560000000000004</v>
      </c>
    </row>
    <row r="361" spans="1:3" x14ac:dyDescent="0.25">
      <c r="A361" s="105" t="s">
        <v>122</v>
      </c>
      <c r="B361" s="112">
        <v>45089</v>
      </c>
      <c r="C361" s="105">
        <v>4.9568000000000003</v>
      </c>
    </row>
    <row r="362" spans="1:3" x14ac:dyDescent="0.25">
      <c r="A362" s="105" t="s">
        <v>122</v>
      </c>
      <c r="B362" s="112">
        <v>45090</v>
      </c>
      <c r="C362" s="105">
        <v>4.9608999999999996</v>
      </c>
    </row>
    <row r="363" spans="1:3" x14ac:dyDescent="0.25">
      <c r="A363" s="105" t="s">
        <v>122</v>
      </c>
      <c r="B363" s="112">
        <v>45091</v>
      </c>
      <c r="C363" s="105">
        <v>4.9558999999999997</v>
      </c>
    </row>
    <row r="364" spans="1:3" x14ac:dyDescent="0.25">
      <c r="A364" s="105" t="s">
        <v>122</v>
      </c>
      <c r="B364" s="112">
        <v>45092</v>
      </c>
      <c r="C364" s="105">
        <v>4.9585999999999997</v>
      </c>
    </row>
    <row r="365" spans="1:3" x14ac:dyDescent="0.25">
      <c r="A365" s="105" t="s">
        <v>122</v>
      </c>
      <c r="B365" s="112">
        <v>45093</v>
      </c>
      <c r="C365" s="105">
        <v>4.9603999999999999</v>
      </c>
    </row>
    <row r="366" spans="1:3" x14ac:dyDescent="0.25">
      <c r="A366" s="105" t="s">
        <v>122</v>
      </c>
      <c r="B366" s="112">
        <v>45096</v>
      </c>
      <c r="C366" s="105">
        <v>4.9596</v>
      </c>
    </row>
    <row r="367" spans="1:3" x14ac:dyDescent="0.25">
      <c r="A367" s="105" t="s">
        <v>122</v>
      </c>
      <c r="B367" s="112">
        <v>45097</v>
      </c>
      <c r="C367" s="105">
        <v>4.9630999999999998</v>
      </c>
    </row>
    <row r="368" spans="1:3" x14ac:dyDescent="0.25">
      <c r="A368" s="105" t="s">
        <v>122</v>
      </c>
      <c r="B368" s="112">
        <v>45098</v>
      </c>
      <c r="C368" s="105">
        <v>4.9626999999999999</v>
      </c>
    </row>
    <row r="369" spans="1:3" x14ac:dyDescent="0.25">
      <c r="A369" s="105" t="s">
        <v>122</v>
      </c>
      <c r="B369" s="112">
        <v>45099</v>
      </c>
      <c r="C369" s="105">
        <v>4.9635999999999996</v>
      </c>
    </row>
    <row r="370" spans="1:3" x14ac:dyDescent="0.25">
      <c r="A370" s="105" t="s">
        <v>122</v>
      </c>
      <c r="B370" s="112">
        <v>45100</v>
      </c>
      <c r="C370" s="105">
        <v>4.9561000000000002</v>
      </c>
    </row>
    <row r="371" spans="1:3" x14ac:dyDescent="0.25">
      <c r="A371" s="105" t="s">
        <v>122</v>
      </c>
      <c r="B371" s="112">
        <v>45103</v>
      </c>
      <c r="C371" s="105">
        <v>4.9555999999999996</v>
      </c>
    </row>
    <row r="372" spans="1:3" x14ac:dyDescent="0.25">
      <c r="A372" s="105" t="s">
        <v>122</v>
      </c>
      <c r="B372" s="112">
        <v>45104</v>
      </c>
      <c r="C372" s="105">
        <v>4.9630000000000001</v>
      </c>
    </row>
    <row r="373" spans="1:3" x14ac:dyDescent="0.25">
      <c r="A373" s="105" t="s">
        <v>122</v>
      </c>
      <c r="B373" s="112">
        <v>45105</v>
      </c>
      <c r="C373" s="105">
        <v>4.9583000000000004</v>
      </c>
    </row>
    <row r="374" spans="1:3" x14ac:dyDescent="0.25">
      <c r="A374" s="105" t="s">
        <v>122</v>
      </c>
      <c r="B374" s="112">
        <v>45106</v>
      </c>
      <c r="C374" s="105">
        <v>4.9644000000000004</v>
      </c>
    </row>
    <row r="375" spans="1:3" x14ac:dyDescent="0.25">
      <c r="A375" s="105" t="s">
        <v>122</v>
      </c>
      <c r="B375" s="112">
        <v>45107</v>
      </c>
      <c r="C375" s="105">
        <v>4.9634</v>
      </c>
    </row>
    <row r="376" spans="1:3" x14ac:dyDescent="0.25">
      <c r="A376" s="105" t="s">
        <v>122</v>
      </c>
      <c r="B376" s="112">
        <v>45110</v>
      </c>
      <c r="C376" s="105">
        <v>4.9516999999999998</v>
      </c>
    </row>
    <row r="377" spans="1:3" x14ac:dyDescent="0.25">
      <c r="A377" s="105" t="s">
        <v>122</v>
      </c>
      <c r="B377" s="112">
        <v>45111</v>
      </c>
      <c r="C377" s="105">
        <v>4.9503000000000004</v>
      </c>
    </row>
    <row r="378" spans="1:3" x14ac:dyDescent="0.25">
      <c r="A378" s="105" t="s">
        <v>122</v>
      </c>
      <c r="B378" s="112">
        <v>45112</v>
      </c>
      <c r="C378" s="105">
        <v>4.9473000000000003</v>
      </c>
    </row>
    <row r="379" spans="1:3" x14ac:dyDescent="0.25">
      <c r="A379" s="105" t="s">
        <v>122</v>
      </c>
      <c r="B379" s="112">
        <v>45113</v>
      </c>
      <c r="C379" s="105">
        <v>4.9507000000000003</v>
      </c>
    </row>
    <row r="380" spans="1:3" x14ac:dyDescent="0.25">
      <c r="A380" s="105" t="s">
        <v>122</v>
      </c>
      <c r="B380" s="112">
        <v>45114</v>
      </c>
      <c r="C380" s="105">
        <v>4.9539999999999997</v>
      </c>
    </row>
    <row r="381" spans="1:3" x14ac:dyDescent="0.25">
      <c r="A381" s="105" t="s">
        <v>122</v>
      </c>
      <c r="B381" s="112">
        <v>45117</v>
      </c>
      <c r="C381" s="105">
        <v>4.9513999999999996</v>
      </c>
    </row>
    <row r="382" spans="1:3" x14ac:dyDescent="0.25">
      <c r="A382" s="105" t="s">
        <v>122</v>
      </c>
      <c r="B382" s="112">
        <v>45118</v>
      </c>
      <c r="C382" s="105">
        <v>4.9500999999999999</v>
      </c>
    </row>
    <row r="383" spans="1:3" x14ac:dyDescent="0.25">
      <c r="A383" s="105" t="s">
        <v>122</v>
      </c>
      <c r="B383" s="112">
        <v>45119</v>
      </c>
      <c r="C383" s="105">
        <v>4.9509999999999996</v>
      </c>
    </row>
    <row r="384" spans="1:3" x14ac:dyDescent="0.25">
      <c r="A384" s="105" t="s">
        <v>122</v>
      </c>
      <c r="B384" s="112">
        <v>45120</v>
      </c>
      <c r="C384" s="105">
        <v>4.9436999999999998</v>
      </c>
    </row>
    <row r="385" spans="1:3" x14ac:dyDescent="0.25">
      <c r="A385" s="105" t="s">
        <v>122</v>
      </c>
      <c r="B385" s="112">
        <v>45121</v>
      </c>
      <c r="C385" s="105">
        <v>4.9425999999999997</v>
      </c>
    </row>
    <row r="386" spans="1:3" x14ac:dyDescent="0.25">
      <c r="A386" s="105" t="s">
        <v>122</v>
      </c>
      <c r="B386" s="112">
        <v>45124</v>
      </c>
      <c r="C386" s="105">
        <v>4.9405999999999999</v>
      </c>
    </row>
    <row r="387" spans="1:3" x14ac:dyDescent="0.25">
      <c r="A387" s="105" t="s">
        <v>122</v>
      </c>
      <c r="B387" s="112">
        <v>45125</v>
      </c>
      <c r="C387" s="105">
        <v>4.9385000000000003</v>
      </c>
    </row>
    <row r="388" spans="1:3" x14ac:dyDescent="0.25">
      <c r="A388" s="105" t="s">
        <v>122</v>
      </c>
      <c r="B388" s="112">
        <v>45126</v>
      </c>
      <c r="C388" s="105">
        <v>4.9465000000000003</v>
      </c>
    </row>
    <row r="389" spans="1:3" x14ac:dyDescent="0.25">
      <c r="A389" s="105" t="s">
        <v>122</v>
      </c>
      <c r="B389" s="112">
        <v>45127</v>
      </c>
      <c r="C389" s="105">
        <v>4.9402999999999997</v>
      </c>
    </row>
    <row r="390" spans="1:3" x14ac:dyDescent="0.25">
      <c r="A390" s="105" t="s">
        <v>122</v>
      </c>
      <c r="B390" s="112">
        <v>45128</v>
      </c>
      <c r="C390" s="105">
        <v>4.9377000000000004</v>
      </c>
    </row>
    <row r="391" spans="1:3" x14ac:dyDescent="0.25">
      <c r="A391" s="105" t="s">
        <v>122</v>
      </c>
      <c r="B391" s="112">
        <v>45131</v>
      </c>
      <c r="C391" s="105">
        <v>4.9245000000000001</v>
      </c>
    </row>
    <row r="392" spans="1:3" x14ac:dyDescent="0.25">
      <c r="A392" s="105" t="s">
        <v>122</v>
      </c>
      <c r="B392" s="112">
        <v>45132</v>
      </c>
      <c r="C392" s="105">
        <v>4.9198000000000004</v>
      </c>
    </row>
    <row r="393" spans="1:3" x14ac:dyDescent="0.25">
      <c r="A393" s="105" t="s">
        <v>122</v>
      </c>
      <c r="B393" s="112">
        <v>45133</v>
      </c>
      <c r="C393" s="105">
        <v>4.9291999999999998</v>
      </c>
    </row>
    <row r="394" spans="1:3" x14ac:dyDescent="0.25">
      <c r="A394" s="105" t="s">
        <v>122</v>
      </c>
      <c r="B394" s="112">
        <v>45134</v>
      </c>
      <c r="C394" s="105">
        <v>4.9284999999999997</v>
      </c>
    </row>
    <row r="395" spans="1:3" x14ac:dyDescent="0.25">
      <c r="A395" s="105" t="s">
        <v>122</v>
      </c>
      <c r="B395" s="112">
        <v>45135</v>
      </c>
      <c r="C395" s="105">
        <v>4.9321999999999999</v>
      </c>
    </row>
    <row r="396" spans="1:3" x14ac:dyDescent="0.25">
      <c r="A396" s="105" t="s">
        <v>122</v>
      </c>
      <c r="B396" s="112">
        <v>45138</v>
      </c>
      <c r="C396" s="105">
        <v>4.9345999999999997</v>
      </c>
    </row>
    <row r="397" spans="1:3" x14ac:dyDescent="0.25">
      <c r="A397" s="105" t="s">
        <v>122</v>
      </c>
      <c r="B397" s="112">
        <v>45139</v>
      </c>
      <c r="C397" s="105">
        <v>4.9333999999999998</v>
      </c>
    </row>
    <row r="398" spans="1:3" x14ac:dyDescent="0.25">
      <c r="A398" s="105" t="s">
        <v>122</v>
      </c>
      <c r="B398" s="112">
        <v>45140</v>
      </c>
      <c r="C398" s="105">
        <v>4.9339000000000004</v>
      </c>
    </row>
    <row r="399" spans="1:3" x14ac:dyDescent="0.25">
      <c r="A399" s="105" t="s">
        <v>122</v>
      </c>
      <c r="B399" s="112">
        <v>45141</v>
      </c>
      <c r="C399" s="105">
        <v>4.9382000000000001</v>
      </c>
    </row>
    <row r="400" spans="1:3" x14ac:dyDescent="0.25">
      <c r="A400" s="105" t="s">
        <v>122</v>
      </c>
      <c r="B400" s="112">
        <v>45142</v>
      </c>
      <c r="C400" s="105">
        <v>4.9520999999999997</v>
      </c>
    </row>
    <row r="401" spans="1:3" x14ac:dyDescent="0.25">
      <c r="A401" s="105" t="s">
        <v>122</v>
      </c>
      <c r="B401" s="112">
        <v>45145</v>
      </c>
      <c r="C401" s="105">
        <v>4.9489999999999998</v>
      </c>
    </row>
    <row r="402" spans="1:3" x14ac:dyDescent="0.25">
      <c r="A402" s="105" t="s">
        <v>122</v>
      </c>
      <c r="B402" s="112">
        <v>45146</v>
      </c>
      <c r="C402" s="105">
        <v>4.9497</v>
      </c>
    </row>
    <row r="403" spans="1:3" x14ac:dyDescent="0.25">
      <c r="A403" s="105" t="s">
        <v>122</v>
      </c>
      <c r="B403" s="112">
        <v>45147</v>
      </c>
      <c r="C403" s="105">
        <v>4.9477000000000002</v>
      </c>
    </row>
    <row r="404" spans="1:3" x14ac:dyDescent="0.25">
      <c r="A404" s="105" t="s">
        <v>122</v>
      </c>
      <c r="B404" s="112">
        <v>45148</v>
      </c>
      <c r="C404" s="105">
        <v>4.9432999999999998</v>
      </c>
    </row>
    <row r="405" spans="1:3" x14ac:dyDescent="0.25">
      <c r="A405" s="105" t="s">
        <v>122</v>
      </c>
      <c r="B405" s="112">
        <v>45149</v>
      </c>
      <c r="C405" s="105">
        <v>4.9417999999999997</v>
      </c>
    </row>
    <row r="406" spans="1:3" x14ac:dyDescent="0.25">
      <c r="A406" s="105" t="s">
        <v>122</v>
      </c>
      <c r="B406" s="112">
        <v>45152</v>
      </c>
      <c r="C406" s="105">
        <v>4.9421999999999997</v>
      </c>
    </row>
    <row r="407" spans="1:3" x14ac:dyDescent="0.25">
      <c r="A407" s="105" t="s">
        <v>122</v>
      </c>
      <c r="B407" s="112">
        <v>45154</v>
      </c>
      <c r="C407" s="105">
        <v>4.9353999999999996</v>
      </c>
    </row>
    <row r="408" spans="1:3" x14ac:dyDescent="0.25">
      <c r="A408" s="105" t="s">
        <v>122</v>
      </c>
      <c r="B408" s="112">
        <v>45155</v>
      </c>
      <c r="C408" s="105">
        <v>4.9344999999999999</v>
      </c>
    </row>
    <row r="409" spans="1:3" x14ac:dyDescent="0.25">
      <c r="A409" s="105" t="s">
        <v>122</v>
      </c>
      <c r="B409" s="112">
        <v>45156</v>
      </c>
      <c r="C409" s="105">
        <v>4.9442000000000004</v>
      </c>
    </row>
    <row r="410" spans="1:3" x14ac:dyDescent="0.25">
      <c r="A410" s="105" t="s">
        <v>122</v>
      </c>
      <c r="B410" s="112">
        <v>45159</v>
      </c>
      <c r="C410" s="105">
        <v>4.9416000000000002</v>
      </c>
    </row>
    <row r="411" spans="1:3" x14ac:dyDescent="0.25">
      <c r="A411" s="105" t="s">
        <v>122</v>
      </c>
      <c r="B411" s="112">
        <v>45160</v>
      </c>
      <c r="C411" s="105">
        <v>4.9372999999999996</v>
      </c>
    </row>
    <row r="412" spans="1:3" x14ac:dyDescent="0.25">
      <c r="A412" s="105" t="s">
        <v>122</v>
      </c>
      <c r="B412" s="112">
        <v>45161</v>
      </c>
      <c r="C412" s="105">
        <v>4.9405000000000001</v>
      </c>
    </row>
    <row r="413" spans="1:3" x14ac:dyDescent="0.25">
      <c r="A413" s="105" t="s">
        <v>122</v>
      </c>
      <c r="B413" s="112">
        <v>45162</v>
      </c>
      <c r="C413" s="105">
        <v>4.9344999999999999</v>
      </c>
    </row>
    <row r="414" spans="1:3" x14ac:dyDescent="0.25">
      <c r="A414" s="105" t="s">
        <v>122</v>
      </c>
      <c r="B414" s="112">
        <v>45163</v>
      </c>
      <c r="C414" s="105">
        <v>4.9387999999999996</v>
      </c>
    </row>
    <row r="415" spans="1:3" x14ac:dyDescent="0.25">
      <c r="A415" s="105" t="s">
        <v>122</v>
      </c>
      <c r="B415" s="112">
        <v>45166</v>
      </c>
      <c r="C415" s="105">
        <v>4.9358000000000004</v>
      </c>
    </row>
    <row r="416" spans="1:3" x14ac:dyDescent="0.25">
      <c r="A416" s="105" t="s">
        <v>122</v>
      </c>
      <c r="B416" s="112">
        <v>45167</v>
      </c>
      <c r="C416" s="105">
        <v>4.9417999999999997</v>
      </c>
    </row>
    <row r="417" spans="1:3" x14ac:dyDescent="0.25">
      <c r="A417" s="105" t="s">
        <v>122</v>
      </c>
      <c r="B417" s="112">
        <v>45168</v>
      </c>
      <c r="C417" s="105">
        <v>4.9424000000000001</v>
      </c>
    </row>
    <row r="418" spans="1:3" x14ac:dyDescent="0.25">
      <c r="A418" s="105" t="s">
        <v>122</v>
      </c>
      <c r="B418" s="112">
        <v>45169</v>
      </c>
      <c r="C418" s="105">
        <v>4.9412000000000003</v>
      </c>
    </row>
    <row r="419" spans="1:3" x14ac:dyDescent="0.25">
      <c r="A419" s="105" t="s">
        <v>122</v>
      </c>
      <c r="B419" s="112">
        <v>45170</v>
      </c>
      <c r="C419" s="105">
        <v>4.944</v>
      </c>
    </row>
    <row r="420" spans="1:3" x14ac:dyDescent="0.25">
      <c r="A420" s="105" t="s">
        <v>122</v>
      </c>
      <c r="B420" s="112">
        <v>45173</v>
      </c>
      <c r="C420" s="105">
        <v>4.9465000000000003</v>
      </c>
    </row>
    <row r="421" spans="1:3" x14ac:dyDescent="0.25">
      <c r="A421" s="105" t="s">
        <v>122</v>
      </c>
      <c r="B421" s="112">
        <v>45174</v>
      </c>
      <c r="C421" s="105">
        <v>4.9490999999999996</v>
      </c>
    </row>
    <row r="422" spans="1:3" x14ac:dyDescent="0.25">
      <c r="A422" s="105" t="s">
        <v>122</v>
      </c>
      <c r="B422" s="112">
        <v>45175</v>
      </c>
      <c r="C422" s="105">
        <v>4.9615</v>
      </c>
    </row>
    <row r="423" spans="1:3" x14ac:dyDescent="0.25">
      <c r="A423" s="105" t="s">
        <v>122</v>
      </c>
      <c r="B423" s="112">
        <v>45176</v>
      </c>
      <c r="C423" s="105">
        <v>4.9631999999999996</v>
      </c>
    </row>
    <row r="424" spans="1:3" x14ac:dyDescent="0.25">
      <c r="A424" s="105" t="s">
        <v>122</v>
      </c>
      <c r="B424" s="112">
        <v>45177</v>
      </c>
      <c r="C424" s="105">
        <v>4.9642999999999997</v>
      </c>
    </row>
    <row r="425" spans="1:3" x14ac:dyDescent="0.25">
      <c r="A425" s="105" t="s">
        <v>122</v>
      </c>
      <c r="B425" s="112">
        <v>45180</v>
      </c>
      <c r="C425" s="105">
        <v>4.9660000000000002</v>
      </c>
    </row>
    <row r="426" spans="1:3" x14ac:dyDescent="0.25">
      <c r="A426" s="105" t="s">
        <v>122</v>
      </c>
      <c r="B426" s="112">
        <v>45181</v>
      </c>
      <c r="C426" s="105">
        <v>4.9690000000000003</v>
      </c>
    </row>
    <row r="427" spans="1:3" x14ac:dyDescent="0.25">
      <c r="A427" s="105" t="s">
        <v>122</v>
      </c>
      <c r="B427" s="112">
        <v>45182</v>
      </c>
      <c r="C427" s="105">
        <v>4.9696999999999996</v>
      </c>
    </row>
    <row r="428" spans="1:3" x14ac:dyDescent="0.25">
      <c r="A428" s="105" t="s">
        <v>122</v>
      </c>
      <c r="B428" s="112">
        <v>45183</v>
      </c>
      <c r="C428" s="105">
        <v>4.9695</v>
      </c>
    </row>
    <row r="429" spans="1:3" x14ac:dyDescent="0.25">
      <c r="A429" s="105" t="s">
        <v>122</v>
      </c>
      <c r="B429" s="112">
        <v>45184</v>
      </c>
      <c r="C429" s="105">
        <v>4.9690000000000003</v>
      </c>
    </row>
    <row r="430" spans="1:3" x14ac:dyDescent="0.25">
      <c r="A430" s="105" t="s">
        <v>122</v>
      </c>
      <c r="B430" s="112">
        <v>45187</v>
      </c>
      <c r="C430" s="105">
        <v>4.9679000000000002</v>
      </c>
    </row>
    <row r="431" spans="1:3" x14ac:dyDescent="0.25">
      <c r="A431" s="105" t="s">
        <v>122</v>
      </c>
      <c r="B431" s="112">
        <v>45188</v>
      </c>
      <c r="C431" s="105">
        <v>4.9691000000000001</v>
      </c>
    </row>
    <row r="432" spans="1:3" x14ac:dyDescent="0.25">
      <c r="A432" s="105" t="s">
        <v>122</v>
      </c>
      <c r="B432" s="112">
        <v>45189</v>
      </c>
      <c r="C432" s="105">
        <v>4.9710999999999999</v>
      </c>
    </row>
    <row r="433" spans="1:3" x14ac:dyDescent="0.25">
      <c r="A433" s="105" t="s">
        <v>122</v>
      </c>
      <c r="B433" s="112">
        <v>45190</v>
      </c>
      <c r="C433" s="105">
        <v>4.9706999999999999</v>
      </c>
    </row>
    <row r="434" spans="1:3" x14ac:dyDescent="0.25">
      <c r="A434" s="105" t="s">
        <v>122</v>
      </c>
      <c r="B434" s="112">
        <v>45191</v>
      </c>
      <c r="C434" s="105">
        <v>4.9675000000000002</v>
      </c>
    </row>
    <row r="435" spans="1:3" x14ac:dyDescent="0.25">
      <c r="A435" s="105" t="s">
        <v>122</v>
      </c>
      <c r="B435" s="112">
        <v>45194</v>
      </c>
      <c r="C435" s="105">
        <v>4.9676999999999998</v>
      </c>
    </row>
    <row r="436" spans="1:3" x14ac:dyDescent="0.25">
      <c r="A436" s="105" t="s">
        <v>122</v>
      </c>
      <c r="B436" s="112">
        <v>45195</v>
      </c>
      <c r="C436" s="105">
        <v>4.9695999999999998</v>
      </c>
    </row>
    <row r="437" spans="1:3" x14ac:dyDescent="0.25">
      <c r="A437" s="105" t="s">
        <v>122</v>
      </c>
      <c r="B437" s="112">
        <v>45196</v>
      </c>
      <c r="C437" s="105">
        <v>4.9743000000000004</v>
      </c>
    </row>
    <row r="438" spans="1:3" x14ac:dyDescent="0.25">
      <c r="A438" s="105" t="s">
        <v>122</v>
      </c>
      <c r="B438" s="112">
        <v>45197</v>
      </c>
      <c r="C438" s="105">
        <v>4.9748999999999999</v>
      </c>
    </row>
    <row r="439" spans="1:3" x14ac:dyDescent="0.25">
      <c r="A439" s="105" t="s">
        <v>122</v>
      </c>
      <c r="B439" s="112">
        <v>45198</v>
      </c>
      <c r="C439" s="105">
        <v>4.9745999999999997</v>
      </c>
    </row>
    <row r="440" spans="1:3" x14ac:dyDescent="0.25">
      <c r="A440" s="105" t="s">
        <v>122</v>
      </c>
      <c r="B440" s="112">
        <v>45201</v>
      </c>
      <c r="C440" s="105">
        <v>4.9744000000000002</v>
      </c>
    </row>
    <row r="441" spans="1:3" x14ac:dyDescent="0.25">
      <c r="A441" s="105" t="s">
        <v>122</v>
      </c>
      <c r="B441" s="112">
        <v>45202</v>
      </c>
      <c r="C441" s="105">
        <v>4.9744999999999999</v>
      </c>
    </row>
    <row r="442" spans="1:3" x14ac:dyDescent="0.25">
      <c r="A442" s="105" t="s">
        <v>122</v>
      </c>
      <c r="B442" s="112">
        <v>45203</v>
      </c>
      <c r="C442" s="105">
        <v>4.9752000000000001</v>
      </c>
    </row>
    <row r="443" spans="1:3" x14ac:dyDescent="0.25">
      <c r="A443" s="105" t="s">
        <v>122</v>
      </c>
      <c r="B443" s="112">
        <v>45204</v>
      </c>
      <c r="C443" s="105">
        <v>4.97</v>
      </c>
    </row>
    <row r="444" spans="1:3" x14ac:dyDescent="0.25">
      <c r="A444" s="105" t="s">
        <v>122</v>
      </c>
      <c r="B444" s="112">
        <v>45205</v>
      </c>
      <c r="C444" s="105">
        <v>4.9630999999999998</v>
      </c>
    </row>
    <row r="445" spans="1:3" x14ac:dyDescent="0.25">
      <c r="A445" s="105" t="s">
        <v>122</v>
      </c>
      <c r="B445" s="112">
        <v>45208</v>
      </c>
      <c r="C445" s="105">
        <v>4.9682000000000004</v>
      </c>
    </row>
    <row r="446" spans="1:3" x14ac:dyDescent="0.25">
      <c r="A446" s="105" t="s">
        <v>122</v>
      </c>
      <c r="B446" s="112">
        <v>45209</v>
      </c>
      <c r="C446" s="105">
        <v>4.9656000000000002</v>
      </c>
    </row>
    <row r="447" spans="1:3" x14ac:dyDescent="0.25">
      <c r="A447" s="105" t="s">
        <v>122</v>
      </c>
      <c r="B447" s="112">
        <v>45210</v>
      </c>
      <c r="C447" s="105">
        <v>4.9657999999999998</v>
      </c>
    </row>
    <row r="448" spans="1:3" x14ac:dyDescent="0.25">
      <c r="A448" s="105" t="s">
        <v>122</v>
      </c>
      <c r="B448" s="112">
        <v>45211</v>
      </c>
      <c r="C448" s="105">
        <v>4.9626999999999999</v>
      </c>
    </row>
    <row r="449" spans="1:3" x14ac:dyDescent="0.25">
      <c r="A449" s="105" t="s">
        <v>122</v>
      </c>
      <c r="B449" s="112">
        <v>45212</v>
      </c>
      <c r="C449" s="105">
        <v>4.9645000000000001</v>
      </c>
    </row>
    <row r="450" spans="1:3" x14ac:dyDescent="0.25">
      <c r="A450" s="105" t="s">
        <v>122</v>
      </c>
      <c r="B450" s="112">
        <v>45215</v>
      </c>
      <c r="C450" s="105">
        <v>4.9653999999999998</v>
      </c>
    </row>
    <row r="451" spans="1:3" x14ac:dyDescent="0.25">
      <c r="A451" s="105" t="s">
        <v>122</v>
      </c>
      <c r="B451" s="112">
        <v>45216</v>
      </c>
      <c r="C451" s="105">
        <v>4.9676</v>
      </c>
    </row>
    <row r="452" spans="1:3" x14ac:dyDescent="0.25">
      <c r="A452" s="105" t="s">
        <v>122</v>
      </c>
      <c r="B452" s="112">
        <v>45217</v>
      </c>
      <c r="C452" s="105">
        <v>4.9705000000000004</v>
      </c>
    </row>
    <row r="453" spans="1:3" x14ac:dyDescent="0.25">
      <c r="A453" s="105" t="s">
        <v>122</v>
      </c>
      <c r="B453" s="112">
        <v>45218</v>
      </c>
      <c r="C453" s="105">
        <v>4.9720000000000004</v>
      </c>
    </row>
    <row r="454" spans="1:3" x14ac:dyDescent="0.25">
      <c r="A454" s="105" t="s">
        <v>122</v>
      </c>
      <c r="B454" s="112">
        <v>45219</v>
      </c>
      <c r="C454" s="105">
        <v>4.9733999999999998</v>
      </c>
    </row>
    <row r="455" spans="1:3" x14ac:dyDescent="0.25">
      <c r="A455" s="105" t="s">
        <v>122</v>
      </c>
      <c r="B455" s="112">
        <v>45222</v>
      </c>
      <c r="C455" s="105">
        <v>4.9724000000000004</v>
      </c>
    </row>
    <row r="456" spans="1:3" x14ac:dyDescent="0.25">
      <c r="A456" s="105" t="s">
        <v>122</v>
      </c>
      <c r="B456" s="112">
        <v>45223</v>
      </c>
      <c r="C456" s="105">
        <v>4.9678000000000004</v>
      </c>
    </row>
    <row r="457" spans="1:3" x14ac:dyDescent="0.25">
      <c r="A457" s="105" t="s">
        <v>122</v>
      </c>
      <c r="B457" s="112">
        <v>45224</v>
      </c>
      <c r="C457" s="105">
        <v>4.9627999999999997</v>
      </c>
    </row>
    <row r="458" spans="1:3" x14ac:dyDescent="0.25">
      <c r="A458" s="105" t="s">
        <v>122</v>
      </c>
      <c r="B458" s="112">
        <v>45225</v>
      </c>
      <c r="C458" s="105">
        <v>4.9642999999999997</v>
      </c>
    </row>
    <row r="459" spans="1:3" x14ac:dyDescent="0.25">
      <c r="A459" s="105" t="s">
        <v>122</v>
      </c>
      <c r="B459" s="112">
        <v>45226</v>
      </c>
      <c r="C459" s="105">
        <v>4.9680999999999997</v>
      </c>
    </row>
    <row r="460" spans="1:3" x14ac:dyDescent="0.25">
      <c r="A460" s="105" t="s">
        <v>122</v>
      </c>
      <c r="B460" s="112">
        <v>45229</v>
      </c>
      <c r="C460" s="105">
        <v>4.9646999999999997</v>
      </c>
    </row>
    <row r="461" spans="1:3" x14ac:dyDescent="0.25">
      <c r="A461" s="105" t="s">
        <v>122</v>
      </c>
      <c r="B461" s="112">
        <v>45230</v>
      </c>
      <c r="C461" s="105">
        <v>4.9668999999999999</v>
      </c>
    </row>
    <row r="462" spans="1:3" x14ac:dyDescent="0.25">
      <c r="A462" s="105" t="s">
        <v>122</v>
      </c>
      <c r="B462" s="112">
        <v>45231</v>
      </c>
      <c r="C462" s="105">
        <v>4.9684999999999997</v>
      </c>
    </row>
    <row r="463" spans="1:3" x14ac:dyDescent="0.25">
      <c r="A463" s="105" t="s">
        <v>122</v>
      </c>
      <c r="B463" s="112">
        <v>45232</v>
      </c>
      <c r="C463" s="105">
        <v>4.9692999999999996</v>
      </c>
    </row>
    <row r="464" spans="1:3" x14ac:dyDescent="0.25">
      <c r="A464" s="105" t="s">
        <v>122</v>
      </c>
      <c r="B464" s="112">
        <v>45233</v>
      </c>
      <c r="C464" s="105">
        <v>4.9701000000000004</v>
      </c>
    </row>
    <row r="465" spans="1:3" x14ac:dyDescent="0.25">
      <c r="A465" s="105" t="s">
        <v>122</v>
      </c>
      <c r="B465" s="112">
        <v>45236</v>
      </c>
      <c r="C465" s="105">
        <v>4.9695</v>
      </c>
    </row>
    <row r="466" spans="1:3" x14ac:dyDescent="0.25">
      <c r="A466" s="105" t="s">
        <v>122</v>
      </c>
      <c r="B466" s="112">
        <v>45237</v>
      </c>
      <c r="C466" s="105">
        <v>4.9695999999999998</v>
      </c>
    </row>
    <row r="467" spans="1:3" x14ac:dyDescent="0.25">
      <c r="A467" s="105" t="s">
        <v>122</v>
      </c>
      <c r="B467" s="112">
        <v>45238</v>
      </c>
      <c r="C467" s="105">
        <v>4.9673999999999996</v>
      </c>
    </row>
    <row r="468" spans="1:3" x14ac:dyDescent="0.25">
      <c r="A468" s="105" t="s">
        <v>122</v>
      </c>
      <c r="B468" s="112">
        <v>45239</v>
      </c>
      <c r="C468" s="105">
        <v>4.9672999999999998</v>
      </c>
    </row>
    <row r="469" spans="1:3" x14ac:dyDescent="0.25">
      <c r="A469" s="105" t="s">
        <v>122</v>
      </c>
      <c r="B469" s="112">
        <v>45240</v>
      </c>
      <c r="C469" s="105">
        <v>4.9691999999999998</v>
      </c>
    </row>
    <row r="470" spans="1:3" x14ac:dyDescent="0.25">
      <c r="A470" s="105" t="s">
        <v>122</v>
      </c>
      <c r="B470" s="112">
        <v>45243</v>
      </c>
      <c r="C470" s="105">
        <v>4.9702999999999999</v>
      </c>
    </row>
    <row r="471" spans="1:3" x14ac:dyDescent="0.25">
      <c r="A471" s="105" t="s">
        <v>122</v>
      </c>
      <c r="B471" s="112">
        <v>45244</v>
      </c>
      <c r="C471" s="105">
        <v>4.9722999999999997</v>
      </c>
    </row>
    <row r="472" spans="1:3" x14ac:dyDescent="0.25">
      <c r="A472" s="105" t="s">
        <v>122</v>
      </c>
      <c r="B472" s="112">
        <v>45245</v>
      </c>
      <c r="C472" s="105">
        <v>4.9701000000000004</v>
      </c>
    </row>
    <row r="473" spans="1:3" x14ac:dyDescent="0.25">
      <c r="A473" s="105" t="s">
        <v>122</v>
      </c>
      <c r="B473" s="112">
        <v>45246</v>
      </c>
      <c r="C473" s="105">
        <v>4.9703999999999997</v>
      </c>
    </row>
    <row r="474" spans="1:3" x14ac:dyDescent="0.25">
      <c r="A474" s="105" t="s">
        <v>122</v>
      </c>
      <c r="B474" s="112">
        <v>45247</v>
      </c>
      <c r="C474" s="105">
        <v>4.9710999999999999</v>
      </c>
    </row>
    <row r="475" spans="1:3" x14ac:dyDescent="0.25">
      <c r="A475" s="105" t="s">
        <v>122</v>
      </c>
      <c r="B475" s="112">
        <v>45250</v>
      </c>
      <c r="C475" s="105">
        <v>4.9709000000000003</v>
      </c>
    </row>
    <row r="476" spans="1:3" x14ac:dyDescent="0.25">
      <c r="A476" s="105" t="s">
        <v>122</v>
      </c>
      <c r="B476" s="112">
        <v>45251</v>
      </c>
      <c r="C476" s="105">
        <v>4.9706000000000001</v>
      </c>
    </row>
    <row r="477" spans="1:3" x14ac:dyDescent="0.25">
      <c r="A477" s="105" t="s">
        <v>122</v>
      </c>
      <c r="B477" s="112">
        <v>45252</v>
      </c>
      <c r="C477" s="105">
        <v>4.9706999999999999</v>
      </c>
    </row>
    <row r="478" spans="1:3" x14ac:dyDescent="0.25">
      <c r="A478" s="105" t="s">
        <v>122</v>
      </c>
      <c r="B478" s="112">
        <v>45253</v>
      </c>
      <c r="C478" s="105">
        <v>4.9710000000000001</v>
      </c>
    </row>
    <row r="479" spans="1:3" x14ac:dyDescent="0.25">
      <c r="A479" s="105" t="s">
        <v>122</v>
      </c>
      <c r="B479" s="112">
        <v>45254</v>
      </c>
      <c r="C479" s="105">
        <v>4.9702999999999999</v>
      </c>
    </row>
    <row r="480" spans="1:3" x14ac:dyDescent="0.25">
      <c r="A480" s="105" t="s">
        <v>122</v>
      </c>
      <c r="B480" s="112">
        <v>45257</v>
      </c>
      <c r="C480" s="105">
        <v>4.9702000000000002</v>
      </c>
    </row>
    <row r="481" spans="1:3" x14ac:dyDescent="0.25">
      <c r="A481" s="105" t="s">
        <v>122</v>
      </c>
      <c r="B481" s="112">
        <v>45258</v>
      </c>
      <c r="C481" s="105">
        <v>4.9725000000000001</v>
      </c>
    </row>
    <row r="482" spans="1:3" x14ac:dyDescent="0.25">
      <c r="A482" s="105" t="s">
        <v>122</v>
      </c>
      <c r="B482" s="112">
        <v>45259</v>
      </c>
      <c r="C482" s="105">
        <v>4.9725999999999999</v>
      </c>
    </row>
    <row r="483" spans="1:3" x14ac:dyDescent="0.25">
      <c r="A483" s="105" t="s">
        <v>122</v>
      </c>
      <c r="B483" s="112">
        <v>45264</v>
      </c>
      <c r="C483" s="105">
        <v>4.9678000000000004</v>
      </c>
    </row>
    <row r="484" spans="1:3" x14ac:dyDescent="0.25">
      <c r="A484" s="105" t="s">
        <v>122</v>
      </c>
      <c r="B484" s="112">
        <v>45265</v>
      </c>
      <c r="C484" s="105">
        <v>4.9672000000000001</v>
      </c>
    </row>
    <row r="485" spans="1:3" x14ac:dyDescent="0.25">
      <c r="A485" s="105" t="s">
        <v>122</v>
      </c>
      <c r="B485" s="112">
        <v>45266</v>
      </c>
      <c r="C485" s="105">
        <v>4.9680999999999997</v>
      </c>
    </row>
    <row r="486" spans="1:3" x14ac:dyDescent="0.25">
      <c r="A486" s="105" t="s">
        <v>122</v>
      </c>
      <c r="B486" s="112">
        <v>45267</v>
      </c>
      <c r="C486" s="105">
        <v>4.9679000000000002</v>
      </c>
    </row>
    <row r="487" spans="1:3" x14ac:dyDescent="0.25">
      <c r="A487" s="105" t="s">
        <v>122</v>
      </c>
      <c r="B487" s="112">
        <v>45268</v>
      </c>
      <c r="C487" s="105">
        <v>4.9676999999999998</v>
      </c>
    </row>
    <row r="488" spans="1:3" x14ac:dyDescent="0.25">
      <c r="A488" s="105" t="s">
        <v>122</v>
      </c>
      <c r="B488" s="112">
        <v>45271</v>
      </c>
      <c r="C488" s="105">
        <v>4.9707999999999997</v>
      </c>
    </row>
    <row r="489" spans="1:3" x14ac:dyDescent="0.25">
      <c r="A489" s="105" t="s">
        <v>122</v>
      </c>
      <c r="B489" s="112">
        <v>45272</v>
      </c>
      <c r="C489" s="105">
        <v>4.9724000000000004</v>
      </c>
    </row>
    <row r="490" spans="1:3" x14ac:dyDescent="0.25">
      <c r="A490" s="105" t="s">
        <v>122</v>
      </c>
      <c r="B490" s="112">
        <v>45273</v>
      </c>
      <c r="C490" s="105">
        <v>4.9740000000000002</v>
      </c>
    </row>
    <row r="491" spans="1:3" x14ac:dyDescent="0.25">
      <c r="A491" s="105" t="s">
        <v>122</v>
      </c>
      <c r="B491" s="112">
        <v>45274</v>
      </c>
      <c r="C491" s="105">
        <v>4.9720000000000004</v>
      </c>
    </row>
    <row r="492" spans="1:3" x14ac:dyDescent="0.25">
      <c r="A492" s="105" t="s">
        <v>122</v>
      </c>
      <c r="B492" s="112">
        <v>45275</v>
      </c>
      <c r="C492" s="105">
        <v>4.9709000000000003</v>
      </c>
    </row>
    <row r="493" spans="1:3" x14ac:dyDescent="0.25">
      <c r="A493" s="105" t="s">
        <v>122</v>
      </c>
      <c r="B493" s="112">
        <v>45278</v>
      </c>
      <c r="C493" s="105">
        <v>4.9676</v>
      </c>
    </row>
    <row r="494" spans="1:3" x14ac:dyDescent="0.25">
      <c r="A494" s="105" t="s">
        <v>122</v>
      </c>
      <c r="B494" s="112">
        <v>45279</v>
      </c>
      <c r="C494" s="105">
        <v>4.9703999999999997</v>
      </c>
    </row>
    <row r="495" spans="1:3" x14ac:dyDescent="0.25">
      <c r="A495" s="105" t="s">
        <v>122</v>
      </c>
      <c r="B495" s="112">
        <v>45280</v>
      </c>
      <c r="C495" s="105">
        <v>4.9702000000000002</v>
      </c>
    </row>
    <row r="496" spans="1:3" x14ac:dyDescent="0.25">
      <c r="A496" s="105" t="s">
        <v>122</v>
      </c>
      <c r="B496" s="112">
        <v>45281</v>
      </c>
      <c r="C496" s="105">
        <v>4.9691999999999998</v>
      </c>
    </row>
    <row r="497" spans="1:3" x14ac:dyDescent="0.25">
      <c r="A497" s="105" t="s">
        <v>122</v>
      </c>
      <c r="B497" s="112">
        <v>45282</v>
      </c>
      <c r="C497" s="105">
        <v>4.9695</v>
      </c>
    </row>
    <row r="498" spans="1:3" x14ac:dyDescent="0.25">
      <c r="A498" s="105" t="s">
        <v>122</v>
      </c>
      <c r="B498" s="112">
        <v>45287</v>
      </c>
      <c r="C498" s="105">
        <v>4.9720000000000004</v>
      </c>
    </row>
    <row r="499" spans="1:3" x14ac:dyDescent="0.25">
      <c r="A499" s="105" t="s">
        <v>122</v>
      </c>
      <c r="B499" s="112">
        <v>45288</v>
      </c>
      <c r="C499" s="105">
        <v>4.9752999999999998</v>
      </c>
    </row>
    <row r="500" spans="1:3" x14ac:dyDescent="0.25">
      <c r="A500" s="105" t="s">
        <v>122</v>
      </c>
      <c r="B500" s="112">
        <v>45289</v>
      </c>
      <c r="C500" s="105">
        <v>4.9745999999999997</v>
      </c>
    </row>
    <row r="501" spans="1:3" x14ac:dyDescent="0.25">
      <c r="A501" s="105" t="s">
        <v>122</v>
      </c>
      <c r="B501" s="112">
        <v>45294</v>
      </c>
      <c r="C501" s="105">
        <v>4.9730999999999996</v>
      </c>
    </row>
    <row r="502" spans="1:3" x14ac:dyDescent="0.25">
      <c r="A502" s="105" t="s">
        <v>122</v>
      </c>
      <c r="B502" s="112">
        <v>45295</v>
      </c>
      <c r="C502" s="105">
        <v>4.9729999999999999</v>
      </c>
    </row>
    <row r="503" spans="1:3" x14ac:dyDescent="0.25">
      <c r="A503" s="105" t="s">
        <v>122</v>
      </c>
      <c r="B503" s="112">
        <v>45296</v>
      </c>
      <c r="C503" s="105">
        <v>4.9744000000000002</v>
      </c>
    </row>
    <row r="504" spans="1:3" x14ac:dyDescent="0.25">
      <c r="A504" s="105" t="s">
        <v>122</v>
      </c>
      <c r="B504" s="112">
        <v>45299</v>
      </c>
      <c r="C504" s="105">
        <v>4.9720000000000004</v>
      </c>
    </row>
    <row r="505" spans="1:3" x14ac:dyDescent="0.25">
      <c r="A505" s="105" t="s">
        <v>122</v>
      </c>
      <c r="B505" s="112">
        <v>45300</v>
      </c>
      <c r="C505" s="105">
        <v>4.9714999999999998</v>
      </c>
    </row>
    <row r="506" spans="1:3" x14ac:dyDescent="0.25">
      <c r="A506" s="105" t="s">
        <v>122</v>
      </c>
      <c r="B506" s="112">
        <v>45301</v>
      </c>
      <c r="C506" s="105">
        <v>4.9724000000000004</v>
      </c>
    </row>
    <row r="507" spans="1:3" x14ac:dyDescent="0.25">
      <c r="A507" s="105" t="s">
        <v>122</v>
      </c>
      <c r="B507" s="112">
        <v>45302</v>
      </c>
      <c r="C507" s="105">
        <v>4.9722999999999997</v>
      </c>
    </row>
    <row r="508" spans="1:3" x14ac:dyDescent="0.25">
      <c r="A508" s="105" t="s">
        <v>122</v>
      </c>
      <c r="B508" s="112">
        <v>45303</v>
      </c>
      <c r="C508" s="105">
        <v>4.9730999999999996</v>
      </c>
    </row>
    <row r="509" spans="1:3" x14ac:dyDescent="0.25">
      <c r="A509" s="105" t="s">
        <v>122</v>
      </c>
      <c r="B509" s="112">
        <v>45306</v>
      </c>
      <c r="C509" s="105">
        <v>4.9736000000000002</v>
      </c>
    </row>
    <row r="510" spans="1:3" x14ac:dyDescent="0.25">
      <c r="A510" s="105" t="s">
        <v>122</v>
      </c>
      <c r="B510" s="112">
        <v>45307</v>
      </c>
      <c r="C510" s="105">
        <v>4.9760999999999997</v>
      </c>
    </row>
    <row r="511" spans="1:3" x14ac:dyDescent="0.25">
      <c r="A511" s="105" t="s">
        <v>122</v>
      </c>
      <c r="B511" s="112">
        <v>45308</v>
      </c>
      <c r="C511" s="105">
        <v>4.9752000000000001</v>
      </c>
    </row>
    <row r="512" spans="1:3" x14ac:dyDescent="0.25">
      <c r="A512" s="105" t="s">
        <v>122</v>
      </c>
      <c r="B512" s="112">
        <v>45309</v>
      </c>
      <c r="C512" s="105">
        <v>4.9764999999999997</v>
      </c>
    </row>
    <row r="513" spans="1:3" x14ac:dyDescent="0.25">
      <c r="A513" s="105" t="s">
        <v>122</v>
      </c>
      <c r="B513" s="112">
        <v>45310</v>
      </c>
      <c r="C513" s="105">
        <v>4.9768999999999997</v>
      </c>
    </row>
    <row r="514" spans="1:3" x14ac:dyDescent="0.25">
      <c r="A514" s="105" t="s">
        <v>122</v>
      </c>
      <c r="B514" s="112">
        <v>45313</v>
      </c>
      <c r="C514" s="105">
        <v>4.9767999999999999</v>
      </c>
    </row>
    <row r="515" spans="1:3" x14ac:dyDescent="0.25">
      <c r="A515" s="105" t="s">
        <v>122</v>
      </c>
      <c r="B515" s="112">
        <v>45314</v>
      </c>
      <c r="C515" s="105">
        <v>4.9767000000000001</v>
      </c>
    </row>
    <row r="516" spans="1:3" x14ac:dyDescent="0.25">
      <c r="A516" s="105" t="s">
        <v>122</v>
      </c>
      <c r="B516" s="112">
        <v>45316</v>
      </c>
      <c r="C516" s="105">
        <v>4.9764999999999997</v>
      </c>
    </row>
    <row r="517" spans="1:3" x14ac:dyDescent="0.25">
      <c r="A517" s="105" t="s">
        <v>122</v>
      </c>
      <c r="B517" s="112">
        <v>45317</v>
      </c>
      <c r="C517" s="105">
        <v>4.9763000000000002</v>
      </c>
    </row>
    <row r="518" spans="1:3" x14ac:dyDescent="0.25">
      <c r="A518" s="105" t="s">
        <v>122</v>
      </c>
      <c r="B518" s="112">
        <v>45320</v>
      </c>
      <c r="C518" s="105">
        <v>4.9770000000000003</v>
      </c>
    </row>
    <row r="519" spans="1:3" x14ac:dyDescent="0.25">
      <c r="A519" s="105" t="s">
        <v>122</v>
      </c>
      <c r="B519" s="112">
        <v>45321</v>
      </c>
      <c r="C519" s="105">
        <v>4.9768999999999997</v>
      </c>
    </row>
    <row r="520" spans="1:3" x14ac:dyDescent="0.25">
      <c r="A520" s="105" t="s">
        <v>122</v>
      </c>
      <c r="B520" s="112">
        <v>45322</v>
      </c>
      <c r="C520" s="105">
        <v>4.9759000000000002</v>
      </c>
    </row>
    <row r="521" spans="1:3" x14ac:dyDescent="0.25">
      <c r="A521" s="105" t="s">
        <v>122</v>
      </c>
      <c r="B521" s="112">
        <v>45323</v>
      </c>
      <c r="C521" s="105">
        <v>4.9747000000000003</v>
      </c>
    </row>
    <row r="522" spans="1:3" x14ac:dyDescent="0.25">
      <c r="A522" s="105" t="s">
        <v>122</v>
      </c>
      <c r="B522" s="112">
        <v>45324</v>
      </c>
      <c r="C522" s="105">
        <v>4.9728000000000003</v>
      </c>
    </row>
    <row r="523" spans="1:3" x14ac:dyDescent="0.25">
      <c r="A523" s="105" t="s">
        <v>122</v>
      </c>
      <c r="B523" s="112">
        <v>45327</v>
      </c>
      <c r="C523" s="105">
        <v>4.9736000000000002</v>
      </c>
    </row>
    <row r="524" spans="1:3" x14ac:dyDescent="0.25">
      <c r="A524" s="105" t="s">
        <v>122</v>
      </c>
      <c r="B524" s="112">
        <v>45328</v>
      </c>
      <c r="C524" s="105">
        <v>4.976</v>
      </c>
    </row>
    <row r="525" spans="1:3" x14ac:dyDescent="0.25">
      <c r="A525" s="105" t="s">
        <v>122</v>
      </c>
      <c r="B525" s="112">
        <v>45329</v>
      </c>
      <c r="C525" s="105">
        <v>4.9768999999999997</v>
      </c>
    </row>
    <row r="526" spans="1:3" x14ac:dyDescent="0.25">
      <c r="A526" s="105" t="s">
        <v>122</v>
      </c>
      <c r="B526" s="112">
        <v>45330</v>
      </c>
      <c r="C526" s="105">
        <v>4.9763999999999999</v>
      </c>
    </row>
    <row r="527" spans="1:3" x14ac:dyDescent="0.25">
      <c r="A527" s="105" t="s">
        <v>122</v>
      </c>
      <c r="B527" s="112">
        <v>45331</v>
      </c>
      <c r="C527" s="105">
        <v>4.9770000000000003</v>
      </c>
    </row>
    <row r="528" spans="1:3" x14ac:dyDescent="0.25">
      <c r="A528" s="105" t="s">
        <v>122</v>
      </c>
      <c r="B528" s="112">
        <v>45334</v>
      </c>
      <c r="C528" s="105">
        <v>4.9752999999999998</v>
      </c>
    </row>
    <row r="529" spans="1:3" x14ac:dyDescent="0.25">
      <c r="A529" s="105" t="s">
        <v>122</v>
      </c>
      <c r="B529" s="112">
        <v>45335</v>
      </c>
      <c r="C529" s="105">
        <v>4.9760999999999997</v>
      </c>
    </row>
    <row r="530" spans="1:3" x14ac:dyDescent="0.25">
      <c r="A530" s="105" t="s">
        <v>122</v>
      </c>
      <c r="B530" s="112">
        <v>45336</v>
      </c>
      <c r="C530" s="105">
        <v>4.976</v>
      </c>
    </row>
    <row r="531" spans="1:3" x14ac:dyDescent="0.25">
      <c r="A531" s="105" t="s">
        <v>122</v>
      </c>
      <c r="B531" s="112">
        <v>45337</v>
      </c>
      <c r="C531" s="105">
        <v>4.9767000000000001</v>
      </c>
    </row>
    <row r="532" spans="1:3" x14ac:dyDescent="0.25">
      <c r="A532" s="105" t="s">
        <v>122</v>
      </c>
      <c r="B532" s="112">
        <v>45338</v>
      </c>
      <c r="C532" s="105">
        <v>4.9770000000000003</v>
      </c>
    </row>
    <row r="533" spans="1:3" x14ac:dyDescent="0.25">
      <c r="A533" s="105" t="s">
        <v>122</v>
      </c>
      <c r="B533" s="112">
        <v>45341</v>
      </c>
      <c r="C533" s="105">
        <v>4.9772999999999996</v>
      </c>
    </row>
    <row r="534" spans="1:3" x14ac:dyDescent="0.25">
      <c r="A534" s="105" t="s">
        <v>122</v>
      </c>
      <c r="B534" s="112">
        <v>45342</v>
      </c>
      <c r="C534" s="105">
        <v>4.9771000000000001</v>
      </c>
    </row>
    <row r="535" spans="1:3" x14ac:dyDescent="0.25">
      <c r="A535" s="105" t="s">
        <v>122</v>
      </c>
      <c r="B535" s="112">
        <v>45343</v>
      </c>
      <c r="C535" s="105">
        <v>4.9759000000000002</v>
      </c>
    </row>
    <row r="536" spans="1:3" x14ac:dyDescent="0.25">
      <c r="A536" s="105" t="s">
        <v>122</v>
      </c>
      <c r="B536" s="112">
        <v>45344</v>
      </c>
      <c r="C536" s="105">
        <v>4.9768999999999997</v>
      </c>
    </row>
    <row r="537" spans="1:3" x14ac:dyDescent="0.25">
      <c r="A537" s="105" t="s">
        <v>122</v>
      </c>
      <c r="B537" s="112">
        <v>45345</v>
      </c>
      <c r="C537" s="105">
        <v>4.9752999999999998</v>
      </c>
    </row>
    <row r="538" spans="1:3" x14ac:dyDescent="0.25">
      <c r="A538" s="105" t="s">
        <v>122</v>
      </c>
      <c r="B538" s="112">
        <v>45348</v>
      </c>
      <c r="C538" s="105">
        <v>4.9730999999999996</v>
      </c>
    </row>
    <row r="539" spans="1:3" x14ac:dyDescent="0.25">
      <c r="A539" s="105" t="s">
        <v>122</v>
      </c>
      <c r="B539" s="112">
        <v>45349</v>
      </c>
      <c r="C539" s="105">
        <v>4.9686000000000003</v>
      </c>
    </row>
    <row r="540" spans="1:3" x14ac:dyDescent="0.25">
      <c r="A540" s="105" t="s">
        <v>122</v>
      </c>
      <c r="B540" s="112">
        <v>45350</v>
      </c>
      <c r="C540" s="105">
        <v>4.97</v>
      </c>
    </row>
    <row r="541" spans="1:3" x14ac:dyDescent="0.25">
      <c r="A541" s="105" t="s">
        <v>122</v>
      </c>
      <c r="B541" s="112">
        <v>45351</v>
      </c>
      <c r="C541" s="105">
        <v>4.9690000000000003</v>
      </c>
    </row>
    <row r="542" spans="1:3" x14ac:dyDescent="0.25">
      <c r="A542" s="105" t="s">
        <v>122</v>
      </c>
      <c r="B542" s="112">
        <v>45352</v>
      </c>
      <c r="C542" s="105">
        <v>4.9699</v>
      </c>
    </row>
    <row r="543" spans="1:3" x14ac:dyDescent="0.25">
      <c r="A543" s="105" t="s">
        <v>122</v>
      </c>
      <c r="B543" s="112">
        <v>45355</v>
      </c>
      <c r="C543" s="105">
        <v>4.9698000000000002</v>
      </c>
    </row>
    <row r="544" spans="1:3" x14ac:dyDescent="0.25">
      <c r="A544" s="105" t="s">
        <v>122</v>
      </c>
      <c r="B544" s="112">
        <v>45356</v>
      </c>
      <c r="C544" s="105">
        <v>4.9718999999999998</v>
      </c>
    </row>
    <row r="545" spans="1:3" x14ac:dyDescent="0.25">
      <c r="A545" s="105" t="s">
        <v>122</v>
      </c>
      <c r="B545" s="112">
        <v>45357</v>
      </c>
      <c r="C545" s="105">
        <v>4.9718</v>
      </c>
    </row>
    <row r="546" spans="1:3" x14ac:dyDescent="0.25">
      <c r="A546" s="105" t="s">
        <v>122</v>
      </c>
      <c r="B546" s="112">
        <v>45358</v>
      </c>
      <c r="C546" s="105">
        <v>4.9706999999999999</v>
      </c>
    </row>
    <row r="547" spans="1:3" x14ac:dyDescent="0.25">
      <c r="A547" s="105" t="s">
        <v>122</v>
      </c>
      <c r="B547" s="112">
        <v>45359</v>
      </c>
      <c r="C547" s="105">
        <v>4.9691000000000001</v>
      </c>
    </row>
    <row r="548" spans="1:3" x14ac:dyDescent="0.25">
      <c r="A548" s="105" t="s">
        <v>122</v>
      </c>
      <c r="B548" s="112">
        <v>45362</v>
      </c>
      <c r="C548" s="105">
        <v>4.9671000000000003</v>
      </c>
    </row>
    <row r="549" spans="1:3" x14ac:dyDescent="0.25">
      <c r="A549" s="105" t="s">
        <v>122</v>
      </c>
      <c r="B549" s="112">
        <v>45363</v>
      </c>
      <c r="C549" s="105">
        <v>4.9664999999999999</v>
      </c>
    </row>
    <row r="550" spans="1:3" x14ac:dyDescent="0.25">
      <c r="A550" s="105" t="s">
        <v>122</v>
      </c>
      <c r="B550" s="112">
        <v>45364</v>
      </c>
      <c r="C550" s="105">
        <v>4.9675000000000002</v>
      </c>
    </row>
    <row r="551" spans="1:3" x14ac:dyDescent="0.25">
      <c r="A551" s="105" t="s">
        <v>122</v>
      </c>
      <c r="B551" s="112">
        <v>45365</v>
      </c>
      <c r="C551" s="105">
        <v>4.9711999999999996</v>
      </c>
    </row>
    <row r="552" spans="1:3" x14ac:dyDescent="0.25">
      <c r="A552" s="105" t="s">
        <v>122</v>
      </c>
      <c r="B552" s="112">
        <v>45366</v>
      </c>
      <c r="C552" s="105">
        <v>4.9706999999999999</v>
      </c>
    </row>
    <row r="553" spans="1:3" x14ac:dyDescent="0.25">
      <c r="A553" s="105" t="s">
        <v>122</v>
      </c>
      <c r="B553" s="112">
        <v>45369</v>
      </c>
      <c r="C553" s="105">
        <v>4.9714999999999998</v>
      </c>
    </row>
    <row r="554" spans="1:3" x14ac:dyDescent="0.25">
      <c r="A554" s="105" t="s">
        <v>122</v>
      </c>
      <c r="B554" s="112">
        <v>45370</v>
      </c>
      <c r="C554" s="105">
        <v>4.9741</v>
      </c>
    </row>
    <row r="555" spans="1:3" x14ac:dyDescent="0.25">
      <c r="A555" s="105" t="s">
        <v>122</v>
      </c>
      <c r="B555" s="112">
        <v>45371</v>
      </c>
      <c r="C555" s="105">
        <v>4.9739000000000004</v>
      </c>
    </row>
    <row r="556" spans="1:3" x14ac:dyDescent="0.25">
      <c r="A556" s="105" t="s">
        <v>122</v>
      </c>
      <c r="B556" s="112">
        <v>45372</v>
      </c>
      <c r="C556" s="105">
        <v>4.9740000000000002</v>
      </c>
    </row>
    <row r="557" spans="1:3" x14ac:dyDescent="0.25">
      <c r="A557" s="105" t="s">
        <v>122</v>
      </c>
      <c r="B557" s="112">
        <v>45373</v>
      </c>
      <c r="C557" s="105">
        <v>4.9726999999999997</v>
      </c>
    </row>
    <row r="558" spans="1:3" x14ac:dyDescent="0.25">
      <c r="A558" s="105" t="s">
        <v>122</v>
      </c>
      <c r="B558" s="112">
        <v>45376</v>
      </c>
      <c r="C558" s="105">
        <v>4.9710999999999999</v>
      </c>
    </row>
    <row r="559" spans="1:3" x14ac:dyDescent="0.25">
      <c r="A559" s="105" t="s">
        <v>122</v>
      </c>
      <c r="B559" s="112">
        <v>45377</v>
      </c>
      <c r="C559" s="105">
        <v>4.9711999999999996</v>
      </c>
    </row>
    <row r="560" spans="1:3" x14ac:dyDescent="0.25">
      <c r="A560" s="105" t="s">
        <v>122</v>
      </c>
      <c r="B560" s="112">
        <v>45378</v>
      </c>
      <c r="C560" s="105">
        <v>4.9710000000000001</v>
      </c>
    </row>
    <row r="561" spans="1:3" x14ac:dyDescent="0.25">
      <c r="A561" s="105" t="s">
        <v>122</v>
      </c>
      <c r="B561" s="112">
        <v>45379</v>
      </c>
      <c r="C561" s="105">
        <v>4.9729999999999999</v>
      </c>
    </row>
    <row r="562" spans="1:3" x14ac:dyDescent="0.25">
      <c r="A562" s="105" t="s">
        <v>122</v>
      </c>
      <c r="B562" s="112">
        <v>45380</v>
      </c>
      <c r="C562" s="105">
        <v>4.9695</v>
      </c>
    </row>
    <row r="563" spans="1:3" x14ac:dyDescent="0.25">
      <c r="A563" s="105" t="s">
        <v>122</v>
      </c>
      <c r="B563" s="112">
        <v>45383</v>
      </c>
      <c r="C563" s="105">
        <v>4.97</v>
      </c>
    </row>
    <row r="564" spans="1:3" x14ac:dyDescent="0.25">
      <c r="A564" s="105" t="s">
        <v>122</v>
      </c>
      <c r="B564" s="112">
        <v>45384</v>
      </c>
      <c r="C564" s="105">
        <v>4.9705000000000004</v>
      </c>
    </row>
    <row r="565" spans="1:3" x14ac:dyDescent="0.25">
      <c r="A565" s="105" t="s">
        <v>122</v>
      </c>
      <c r="B565" s="112">
        <v>45385</v>
      </c>
      <c r="C565" s="105">
        <v>4.9688999999999997</v>
      </c>
    </row>
    <row r="566" spans="1:3" x14ac:dyDescent="0.25">
      <c r="A566" s="105" t="s">
        <v>122</v>
      </c>
      <c r="B566" s="112">
        <v>45386</v>
      </c>
      <c r="C566" s="105">
        <v>4.9707999999999997</v>
      </c>
    </row>
    <row r="567" spans="1:3" x14ac:dyDescent="0.25">
      <c r="A567" s="105" t="s">
        <v>122</v>
      </c>
      <c r="B567" s="112">
        <v>45387</v>
      </c>
      <c r="C567" s="105">
        <v>4.9680999999999997</v>
      </c>
    </row>
    <row r="568" spans="1:3" x14ac:dyDescent="0.25">
      <c r="A568" s="105" t="s">
        <v>122</v>
      </c>
      <c r="B568" s="112">
        <v>45390</v>
      </c>
      <c r="C568" s="105">
        <v>4.9678000000000004</v>
      </c>
    </row>
    <row r="569" spans="1:3" x14ac:dyDescent="0.25">
      <c r="A569" s="105" t="s">
        <v>122</v>
      </c>
      <c r="B569" s="112">
        <v>45391</v>
      </c>
      <c r="C569" s="105">
        <v>4.9682000000000004</v>
      </c>
    </row>
    <row r="570" spans="1:3" x14ac:dyDescent="0.25">
      <c r="A570" s="105" t="s">
        <v>122</v>
      </c>
      <c r="B570" s="112">
        <v>45392</v>
      </c>
      <c r="C570" s="105">
        <v>4.9691999999999998</v>
      </c>
    </row>
    <row r="571" spans="1:3" x14ac:dyDescent="0.25">
      <c r="A571" s="105" t="s">
        <v>122</v>
      </c>
      <c r="B571" s="112">
        <v>45393</v>
      </c>
      <c r="C571" s="105">
        <v>4.9702999999999999</v>
      </c>
    </row>
    <row r="572" spans="1:3" x14ac:dyDescent="0.25">
      <c r="A572" s="105" t="s">
        <v>122</v>
      </c>
      <c r="B572" s="112">
        <v>45394</v>
      </c>
      <c r="C572" s="105">
        <v>4.9714</v>
      </c>
    </row>
    <row r="573" spans="1:3" x14ac:dyDescent="0.25">
      <c r="A573" s="105" t="s">
        <v>122</v>
      </c>
      <c r="B573" s="112">
        <v>45397</v>
      </c>
      <c r="C573" s="105">
        <v>4.9737</v>
      </c>
    </row>
    <row r="574" spans="1:3" x14ac:dyDescent="0.25">
      <c r="A574" s="105" t="s">
        <v>122</v>
      </c>
      <c r="B574" s="112">
        <v>45398</v>
      </c>
      <c r="C574" s="105">
        <v>4.9763000000000002</v>
      </c>
    </row>
    <row r="575" spans="1:3" x14ac:dyDescent="0.25">
      <c r="A575" s="105" t="s">
        <v>122</v>
      </c>
      <c r="B575" s="112">
        <v>45399</v>
      </c>
      <c r="C575" s="105">
        <v>4.9753999999999996</v>
      </c>
    </row>
    <row r="576" spans="1:3" x14ac:dyDescent="0.25">
      <c r="A576" s="105" t="s">
        <v>122</v>
      </c>
      <c r="B576" s="112">
        <v>45400</v>
      </c>
      <c r="C576" s="105">
        <v>4.9763000000000002</v>
      </c>
    </row>
    <row r="577" spans="1:3" x14ac:dyDescent="0.25">
      <c r="A577" s="105" t="s">
        <v>122</v>
      </c>
      <c r="B577" s="112">
        <v>45401</v>
      </c>
      <c r="C577" s="105">
        <v>4.9763999999999999</v>
      </c>
    </row>
    <row r="578" spans="1:3" x14ac:dyDescent="0.25">
      <c r="A578" s="105" t="s">
        <v>122</v>
      </c>
      <c r="B578" s="112">
        <v>45404</v>
      </c>
      <c r="C578" s="105">
        <v>4.9757999999999996</v>
      </c>
    </row>
    <row r="579" spans="1:3" x14ac:dyDescent="0.25">
      <c r="A579" s="105" t="s">
        <v>122</v>
      </c>
      <c r="B579" s="112">
        <v>45405</v>
      </c>
      <c r="C579" s="105">
        <v>4.9762000000000004</v>
      </c>
    </row>
    <row r="580" spans="1:3" x14ac:dyDescent="0.25">
      <c r="A580" s="105" t="s">
        <v>122</v>
      </c>
      <c r="B580" s="112">
        <v>45406</v>
      </c>
      <c r="C580" s="105">
        <v>4.9760999999999997</v>
      </c>
    </row>
    <row r="581" spans="1:3" x14ac:dyDescent="0.25">
      <c r="A581" s="105" t="s">
        <v>122</v>
      </c>
      <c r="B581" s="112">
        <v>45407</v>
      </c>
      <c r="C581" s="105">
        <v>4.9763000000000002</v>
      </c>
    </row>
    <row r="582" spans="1:3" x14ac:dyDescent="0.25">
      <c r="A582" s="105" t="s">
        <v>122</v>
      </c>
      <c r="B582" s="112">
        <v>45408</v>
      </c>
      <c r="C582" s="105">
        <v>4.9764999999999997</v>
      </c>
    </row>
    <row r="583" spans="1:3" x14ac:dyDescent="0.25">
      <c r="A583" s="105" t="s">
        <v>122</v>
      </c>
      <c r="B583" s="112">
        <v>45411</v>
      </c>
      <c r="C583" s="105">
        <v>4.9757999999999996</v>
      </c>
    </row>
    <row r="584" spans="1:3" x14ac:dyDescent="0.25">
      <c r="A584" s="105" t="s">
        <v>122</v>
      </c>
      <c r="B584" s="112">
        <v>45412</v>
      </c>
      <c r="C584" s="105">
        <v>4.9759000000000002</v>
      </c>
    </row>
    <row r="585" spans="1:3" x14ac:dyDescent="0.25">
      <c r="A585" s="105" t="s">
        <v>122</v>
      </c>
      <c r="B585" s="112">
        <v>45414</v>
      </c>
      <c r="C585" s="105">
        <v>4.9763999999999999</v>
      </c>
    </row>
    <row r="586" spans="1:3" x14ac:dyDescent="0.25">
      <c r="A586" s="105" t="s">
        <v>122</v>
      </c>
      <c r="B586" s="112">
        <v>45419</v>
      </c>
      <c r="C586" s="105">
        <v>4.9756999999999998</v>
      </c>
    </row>
    <row r="587" spans="1:3" x14ac:dyDescent="0.25">
      <c r="A587" s="105" t="s">
        <v>122</v>
      </c>
      <c r="B587" s="112">
        <v>45420</v>
      </c>
      <c r="C587" s="105">
        <v>4.9760999999999997</v>
      </c>
    </row>
    <row r="588" spans="1:3" x14ac:dyDescent="0.25">
      <c r="A588" s="105" t="s">
        <v>122</v>
      </c>
      <c r="B588" s="112">
        <v>45421</v>
      </c>
      <c r="C588" s="105">
        <v>4.9752999999999998</v>
      </c>
    </row>
    <row r="589" spans="1:3" x14ac:dyDescent="0.25">
      <c r="A589" s="105" t="s">
        <v>122</v>
      </c>
      <c r="B589" s="112">
        <v>45422</v>
      </c>
      <c r="C589" s="105">
        <v>4.9756</v>
      </c>
    </row>
    <row r="590" spans="1:3" x14ac:dyDescent="0.25">
      <c r="A590" s="105" t="s">
        <v>122</v>
      </c>
      <c r="B590" s="112">
        <v>45425</v>
      </c>
      <c r="C590" s="105">
        <v>4.9764999999999997</v>
      </c>
    </row>
    <row r="591" spans="1:3" x14ac:dyDescent="0.25">
      <c r="A591" s="105" t="s">
        <v>122</v>
      </c>
      <c r="B591" s="112">
        <v>45426</v>
      </c>
      <c r="C591" s="105">
        <v>4.9763000000000002</v>
      </c>
    </row>
    <row r="592" spans="1:3" x14ac:dyDescent="0.25">
      <c r="A592" s="105" t="s">
        <v>122</v>
      </c>
      <c r="B592" s="112">
        <v>45427</v>
      </c>
      <c r="C592" s="105">
        <v>4.9764999999999997</v>
      </c>
    </row>
    <row r="593" spans="1:3" x14ac:dyDescent="0.25">
      <c r="A593" s="105" t="s">
        <v>122</v>
      </c>
      <c r="B593" s="112">
        <v>45428</v>
      </c>
      <c r="C593" s="105">
        <v>4.9756</v>
      </c>
    </row>
    <row r="594" spans="1:3" x14ac:dyDescent="0.25">
      <c r="A594" s="105" t="s">
        <v>122</v>
      </c>
      <c r="B594" s="112">
        <v>45429</v>
      </c>
      <c r="C594" s="105">
        <v>4.9751000000000003</v>
      </c>
    </row>
    <row r="595" spans="1:3" x14ac:dyDescent="0.25">
      <c r="A595" s="105" t="s">
        <v>122</v>
      </c>
      <c r="B595" s="112">
        <v>45432</v>
      </c>
      <c r="C595" s="105">
        <v>4.9748000000000001</v>
      </c>
    </row>
    <row r="596" spans="1:3" x14ac:dyDescent="0.25">
      <c r="A596" s="105" t="s">
        <v>122</v>
      </c>
      <c r="B596" s="112">
        <v>45433</v>
      </c>
      <c r="C596" s="105">
        <v>4.9745999999999997</v>
      </c>
    </row>
    <row r="597" spans="1:3" x14ac:dyDescent="0.25">
      <c r="A597" s="105" t="s">
        <v>122</v>
      </c>
      <c r="B597" s="112">
        <v>45434</v>
      </c>
      <c r="C597" s="105">
        <v>4.9744999999999999</v>
      </c>
    </row>
    <row r="598" spans="1:3" x14ac:dyDescent="0.25">
      <c r="A598" s="105" t="s">
        <v>122</v>
      </c>
      <c r="B598" s="112">
        <v>45435</v>
      </c>
      <c r="C598" s="105">
        <v>4.9756999999999998</v>
      </c>
    </row>
    <row r="599" spans="1:3" x14ac:dyDescent="0.25">
      <c r="A599" s="105" t="s">
        <v>122</v>
      </c>
      <c r="B599" s="112">
        <v>45436</v>
      </c>
      <c r="C599" s="105">
        <v>4.9744000000000002</v>
      </c>
    </row>
    <row r="600" spans="1:3" x14ac:dyDescent="0.25">
      <c r="A600" s="105" t="s">
        <v>122</v>
      </c>
      <c r="B600" s="112">
        <v>45439</v>
      </c>
      <c r="C600" s="105">
        <v>4.9767000000000001</v>
      </c>
    </row>
    <row r="601" spans="1:3" x14ac:dyDescent="0.25">
      <c r="A601" s="105" t="s">
        <v>122</v>
      </c>
      <c r="B601" s="112">
        <v>45440</v>
      </c>
      <c r="C601" s="105">
        <v>4.9759000000000002</v>
      </c>
    </row>
    <row r="602" spans="1:3" x14ac:dyDescent="0.25">
      <c r="A602" s="105" t="s">
        <v>122</v>
      </c>
      <c r="B602" s="112">
        <v>45441</v>
      </c>
      <c r="C602" s="105">
        <v>4.9762000000000004</v>
      </c>
    </row>
    <row r="603" spans="1:3" x14ac:dyDescent="0.25">
      <c r="A603" s="105" t="s">
        <v>122</v>
      </c>
      <c r="B603" s="112">
        <v>45442</v>
      </c>
      <c r="C603" s="105">
        <v>4.9766000000000004</v>
      </c>
    </row>
    <row r="604" spans="1:3" x14ac:dyDescent="0.25">
      <c r="A604" s="105" t="s">
        <v>122</v>
      </c>
      <c r="B604" s="112">
        <v>45443</v>
      </c>
      <c r="C604" s="105">
        <v>4.9767000000000001</v>
      </c>
    </row>
    <row r="605" spans="1:3" x14ac:dyDescent="0.25">
      <c r="A605" s="105" t="s">
        <v>122</v>
      </c>
      <c r="B605" s="112">
        <v>45446</v>
      </c>
      <c r="C605" s="105">
        <v>4.9760999999999997</v>
      </c>
    </row>
    <row r="606" spans="1:3" x14ac:dyDescent="0.25">
      <c r="A606" s="105" t="s">
        <v>122</v>
      </c>
      <c r="B606" s="112">
        <v>45447</v>
      </c>
      <c r="C606" s="105">
        <v>4.9752000000000001</v>
      </c>
    </row>
    <row r="607" spans="1:3" x14ac:dyDescent="0.25">
      <c r="A607" s="105" t="s">
        <v>122</v>
      </c>
      <c r="B607" s="112">
        <v>45448</v>
      </c>
      <c r="C607" s="105">
        <v>4.9757999999999996</v>
      </c>
    </row>
    <row r="608" spans="1:3" x14ac:dyDescent="0.25">
      <c r="A608" s="105" t="s">
        <v>122</v>
      </c>
      <c r="B608" s="112">
        <v>45449</v>
      </c>
      <c r="C608" s="105">
        <v>4.9763000000000002</v>
      </c>
    </row>
    <row r="609" spans="1:3" x14ac:dyDescent="0.25">
      <c r="A609" s="105" t="s">
        <v>122</v>
      </c>
      <c r="B609" s="112">
        <v>45450</v>
      </c>
      <c r="C609" s="105">
        <v>4.976</v>
      </c>
    </row>
    <row r="610" spans="1:3" x14ac:dyDescent="0.25">
      <c r="A610" s="105" t="s">
        <v>122</v>
      </c>
      <c r="B610" s="112">
        <v>45453</v>
      </c>
      <c r="C610" s="105">
        <v>4.9764999999999997</v>
      </c>
    </row>
    <row r="611" spans="1:3" x14ac:dyDescent="0.25">
      <c r="A611" s="105" t="s">
        <v>122</v>
      </c>
      <c r="B611" s="112">
        <v>45454</v>
      </c>
      <c r="C611" s="105">
        <v>4.9767000000000001</v>
      </c>
    </row>
    <row r="612" spans="1:3" x14ac:dyDescent="0.25">
      <c r="A612" s="105" t="s">
        <v>122</v>
      </c>
      <c r="B612" s="112">
        <v>45455</v>
      </c>
      <c r="C612" s="105">
        <v>4.9766000000000004</v>
      </c>
    </row>
    <row r="613" spans="1:3" x14ac:dyDescent="0.25">
      <c r="A613" s="105" t="s">
        <v>122</v>
      </c>
      <c r="B613" s="112">
        <v>45456</v>
      </c>
      <c r="C613" s="105">
        <v>4.9771999999999998</v>
      </c>
    </row>
    <row r="614" spans="1:3" x14ac:dyDescent="0.25">
      <c r="A614" s="105" t="s">
        <v>122</v>
      </c>
      <c r="B614" s="112">
        <v>45457</v>
      </c>
      <c r="C614" s="105">
        <v>4.9771000000000001</v>
      </c>
    </row>
    <row r="615" spans="1:3" x14ac:dyDescent="0.25">
      <c r="A615" s="105" t="s">
        <v>122</v>
      </c>
      <c r="B615" s="112">
        <v>45460</v>
      </c>
      <c r="C615" s="105">
        <v>4.9767999999999999</v>
      </c>
    </row>
    <row r="616" spans="1:3" x14ac:dyDescent="0.25">
      <c r="A616" s="105" t="s">
        <v>122</v>
      </c>
      <c r="B616" s="112">
        <v>45461</v>
      </c>
      <c r="C616" s="105">
        <v>4.9766000000000004</v>
      </c>
    </row>
    <row r="617" spans="1:3" x14ac:dyDescent="0.25">
      <c r="A617" s="105" t="s">
        <v>122</v>
      </c>
      <c r="B617" s="112">
        <v>45462</v>
      </c>
      <c r="C617" s="105">
        <v>4.9763000000000002</v>
      </c>
    </row>
    <row r="618" spans="1:3" x14ac:dyDescent="0.25">
      <c r="A618" s="105" t="s">
        <v>122</v>
      </c>
      <c r="B618" s="112">
        <v>45463</v>
      </c>
      <c r="C618" s="105">
        <v>4.9770000000000003</v>
      </c>
    </row>
    <row r="619" spans="1:3" x14ac:dyDescent="0.25">
      <c r="A619" s="105" t="s">
        <v>122</v>
      </c>
      <c r="B619" s="112">
        <v>45464</v>
      </c>
      <c r="C619" s="105">
        <v>4.9771000000000001</v>
      </c>
    </row>
    <row r="620" spans="1:3" x14ac:dyDescent="0.25">
      <c r="A620" s="105" t="s">
        <v>122</v>
      </c>
      <c r="B620" s="112">
        <v>45468</v>
      </c>
      <c r="C620" s="105">
        <v>4.9767999999999999</v>
      </c>
    </row>
    <row r="621" spans="1:3" x14ac:dyDescent="0.25">
      <c r="A621" s="105" t="s">
        <v>122</v>
      </c>
      <c r="B621" s="112">
        <v>45469</v>
      </c>
      <c r="C621" s="105">
        <v>4.9768999999999997</v>
      </c>
    </row>
    <row r="622" spans="1:3" x14ac:dyDescent="0.25">
      <c r="A622" s="105" t="s">
        <v>122</v>
      </c>
      <c r="B622" s="112">
        <v>45470</v>
      </c>
      <c r="C622" s="105">
        <v>4.9767999999999999</v>
      </c>
    </row>
    <row r="623" spans="1:3" x14ac:dyDescent="0.25">
      <c r="A623" s="105" t="s">
        <v>122</v>
      </c>
      <c r="B623" s="112">
        <v>45471</v>
      </c>
      <c r="C623" s="105">
        <v>4.9771000000000001</v>
      </c>
    </row>
    <row r="624" spans="1:3" x14ac:dyDescent="0.25">
      <c r="A624" s="105" t="s">
        <v>122</v>
      </c>
      <c r="B624" s="112">
        <v>45474</v>
      </c>
      <c r="C624" s="105">
        <v>4.9770000000000003</v>
      </c>
    </row>
    <row r="625" spans="1:3" x14ac:dyDescent="0.25">
      <c r="A625" s="105" t="s">
        <v>122</v>
      </c>
      <c r="B625" s="112">
        <v>45475</v>
      </c>
      <c r="C625" s="105">
        <v>4.9770000000000003</v>
      </c>
    </row>
    <row r="626" spans="1:3" x14ac:dyDescent="0.25">
      <c r="A626" s="105" t="s">
        <v>122</v>
      </c>
      <c r="B626" s="112">
        <v>45476</v>
      </c>
      <c r="C626" s="105">
        <v>4.9771000000000001</v>
      </c>
    </row>
    <row r="627" spans="1:3" x14ac:dyDescent="0.25">
      <c r="A627" s="105" t="s">
        <v>122</v>
      </c>
      <c r="B627" s="112">
        <v>45477</v>
      </c>
      <c r="C627" s="105">
        <v>4.9771999999999998</v>
      </c>
    </row>
    <row r="628" spans="1:3" x14ac:dyDescent="0.25">
      <c r="A628" s="105" t="s">
        <v>122</v>
      </c>
      <c r="B628" s="112">
        <v>45478</v>
      </c>
      <c r="C628" s="105">
        <v>4.9772999999999996</v>
      </c>
    </row>
    <row r="629" spans="1:3" x14ac:dyDescent="0.25">
      <c r="A629" s="105" t="s">
        <v>122</v>
      </c>
      <c r="B629" s="112">
        <v>45481</v>
      </c>
      <c r="C629" s="105">
        <v>4.9755000000000003</v>
      </c>
    </row>
    <row r="630" spans="1:3" x14ac:dyDescent="0.25">
      <c r="A630" s="105" t="s">
        <v>122</v>
      </c>
      <c r="B630" s="112">
        <v>45482</v>
      </c>
      <c r="C630" s="105">
        <v>4.9734999999999996</v>
      </c>
    </row>
    <row r="631" spans="1:3" x14ac:dyDescent="0.25">
      <c r="A631" s="105" t="s">
        <v>122</v>
      </c>
      <c r="B631" s="112">
        <v>45483</v>
      </c>
      <c r="C631" s="105">
        <v>4.9736000000000002</v>
      </c>
    </row>
    <row r="632" spans="1:3" x14ac:dyDescent="0.25">
      <c r="A632" s="105" t="s">
        <v>122</v>
      </c>
      <c r="B632" s="112">
        <v>45484</v>
      </c>
      <c r="C632" s="105">
        <v>4.9748999999999999</v>
      </c>
    </row>
    <row r="633" spans="1:3" x14ac:dyDescent="0.25">
      <c r="A633" s="105" t="s">
        <v>122</v>
      </c>
      <c r="B633" s="112">
        <v>45485</v>
      </c>
      <c r="C633" s="105">
        <v>4.9737</v>
      </c>
    </row>
    <row r="634" spans="1:3" x14ac:dyDescent="0.25">
      <c r="A634" s="105" t="s">
        <v>122</v>
      </c>
      <c r="B634" s="112">
        <v>45488</v>
      </c>
      <c r="C634" s="105">
        <v>4.97</v>
      </c>
    </row>
    <row r="635" spans="1:3" x14ac:dyDescent="0.25">
      <c r="A635" s="105" t="s">
        <v>122</v>
      </c>
      <c r="B635" s="112">
        <v>45489</v>
      </c>
      <c r="C635" s="105">
        <v>4.9654999999999996</v>
      </c>
    </row>
    <row r="636" spans="1:3" x14ac:dyDescent="0.25">
      <c r="A636" s="105" t="s">
        <v>122</v>
      </c>
      <c r="B636" s="112">
        <v>45490</v>
      </c>
      <c r="C636" s="105">
        <v>4.9680999999999997</v>
      </c>
    </row>
    <row r="637" spans="1:3" x14ac:dyDescent="0.25">
      <c r="A637" s="105" t="s">
        <v>122</v>
      </c>
      <c r="B637" s="112">
        <v>45491</v>
      </c>
      <c r="C637" s="105">
        <v>4.9691999999999998</v>
      </c>
    </row>
    <row r="638" spans="1:3" x14ac:dyDescent="0.25">
      <c r="A638" s="105" t="s">
        <v>122</v>
      </c>
      <c r="B638" s="112">
        <v>45492</v>
      </c>
      <c r="C638" s="105">
        <v>4.9709000000000003</v>
      </c>
    </row>
    <row r="639" spans="1:3" x14ac:dyDescent="0.25">
      <c r="A639" s="105" t="s">
        <v>122</v>
      </c>
      <c r="B639" s="112">
        <v>45495</v>
      </c>
      <c r="C639" s="105">
        <v>4.9715999999999996</v>
      </c>
    </row>
    <row r="640" spans="1:3" x14ac:dyDescent="0.25">
      <c r="A640" s="105" t="s">
        <v>122</v>
      </c>
      <c r="B640" s="112">
        <v>45496</v>
      </c>
      <c r="C640" s="105">
        <v>4.9729000000000001</v>
      </c>
    </row>
    <row r="641" spans="1:3" x14ac:dyDescent="0.25">
      <c r="A641" s="105" t="s">
        <v>122</v>
      </c>
      <c r="B641" s="112">
        <v>45497</v>
      </c>
      <c r="C641" s="105">
        <v>4.9703999999999997</v>
      </c>
    </row>
    <row r="642" spans="1:3" x14ac:dyDescent="0.25">
      <c r="A642" s="105" t="s">
        <v>122</v>
      </c>
      <c r="B642" s="112">
        <v>45498</v>
      </c>
      <c r="C642" s="105">
        <v>4.9690000000000003</v>
      </c>
    </row>
    <row r="643" spans="1:3" x14ac:dyDescent="0.25">
      <c r="A643" s="105" t="s">
        <v>122</v>
      </c>
      <c r="B643" s="112">
        <v>45499</v>
      </c>
      <c r="C643" s="105">
        <v>4.97</v>
      </c>
    </row>
    <row r="644" spans="1:3" x14ac:dyDescent="0.25">
      <c r="A644" s="105" t="s">
        <v>122</v>
      </c>
      <c r="B644" s="112">
        <v>45502</v>
      </c>
      <c r="C644" s="105">
        <v>4.9720000000000004</v>
      </c>
    </row>
    <row r="645" spans="1:3" x14ac:dyDescent="0.25">
      <c r="A645" s="105" t="s">
        <v>122</v>
      </c>
      <c r="B645" s="112">
        <v>45503</v>
      </c>
      <c r="C645" s="105">
        <v>4.9752999999999998</v>
      </c>
    </row>
    <row r="646" spans="1:3" x14ac:dyDescent="0.25">
      <c r="A646" s="105" t="s">
        <v>122</v>
      </c>
      <c r="B646" s="112">
        <v>45504</v>
      </c>
      <c r="C646" s="105">
        <v>4.9752000000000001</v>
      </c>
    </row>
    <row r="647" spans="1:3" x14ac:dyDescent="0.25">
      <c r="A647" s="105" t="s">
        <v>122</v>
      </c>
      <c r="B647" s="112">
        <v>45505</v>
      </c>
      <c r="C647" s="105">
        <v>4.976</v>
      </c>
    </row>
    <row r="648" spans="1:3" x14ac:dyDescent="0.25">
      <c r="A648" s="105" t="s">
        <v>122</v>
      </c>
      <c r="B648" s="112">
        <v>45506</v>
      </c>
      <c r="C648" s="105">
        <v>4.9752999999999998</v>
      </c>
    </row>
    <row r="649" spans="1:3" x14ac:dyDescent="0.25">
      <c r="A649" s="105" t="s">
        <v>122</v>
      </c>
      <c r="B649" s="112">
        <v>45509</v>
      </c>
      <c r="C649" s="105">
        <v>4.9768999999999997</v>
      </c>
    </row>
    <row r="650" spans="1:3" x14ac:dyDescent="0.25">
      <c r="A650" s="105" t="s">
        <v>122</v>
      </c>
      <c r="B650" s="112">
        <v>45510</v>
      </c>
      <c r="C650" s="105">
        <v>4.9767999999999999</v>
      </c>
    </row>
    <row r="651" spans="1:3" x14ac:dyDescent="0.25">
      <c r="A651" s="105" t="s">
        <v>122</v>
      </c>
      <c r="B651" s="112">
        <v>45511</v>
      </c>
      <c r="C651" s="105">
        <v>4.9766000000000004</v>
      </c>
    </row>
    <row r="652" spans="1:3" x14ac:dyDescent="0.25">
      <c r="A652" s="105" t="s">
        <v>122</v>
      </c>
      <c r="B652" s="112">
        <v>45512</v>
      </c>
      <c r="C652" s="105">
        <v>4.9767000000000001</v>
      </c>
    </row>
    <row r="653" spans="1:3" x14ac:dyDescent="0.25">
      <c r="A653" s="105" t="s">
        <v>122</v>
      </c>
      <c r="B653" s="113">
        <v>45513</v>
      </c>
      <c r="C653" s="105">
        <v>4.9768999999999997</v>
      </c>
    </row>
    <row r="654" spans="1:3" x14ac:dyDescent="0.25">
      <c r="A654" s="105" t="s">
        <v>122</v>
      </c>
      <c r="B654" s="113">
        <v>45516</v>
      </c>
      <c r="C654" s="105">
        <v>4.9764999999999997</v>
      </c>
    </row>
    <row r="655" spans="1:3" x14ac:dyDescent="0.25">
      <c r="A655" s="105" t="s">
        <v>122</v>
      </c>
      <c r="B655" s="113">
        <v>45517</v>
      </c>
      <c r="C655" s="105">
        <v>4.9763999999999999</v>
      </c>
    </row>
    <row r="656" spans="1:3" x14ac:dyDescent="0.25">
      <c r="A656" s="105" t="s">
        <v>122</v>
      </c>
      <c r="B656" s="113">
        <v>45518</v>
      </c>
      <c r="C656" s="105">
        <v>4.9760999999999997</v>
      </c>
    </row>
    <row r="657" spans="1:3" x14ac:dyDescent="0.25">
      <c r="A657" s="105" t="s">
        <v>122</v>
      </c>
      <c r="B657" s="113">
        <v>45520</v>
      </c>
      <c r="C657" s="105">
        <v>4.9753999999999996</v>
      </c>
    </row>
    <row r="658" spans="1:3" x14ac:dyDescent="0.25">
      <c r="A658" s="105" t="s">
        <v>122</v>
      </c>
      <c r="B658" s="113">
        <v>45523</v>
      </c>
      <c r="C658" s="105">
        <v>4.9772999999999996</v>
      </c>
    </row>
    <row r="659" spans="1:3" x14ac:dyDescent="0.25">
      <c r="A659" s="105" t="s">
        <v>122</v>
      </c>
      <c r="B659" s="113">
        <v>45524</v>
      </c>
      <c r="C659" s="105">
        <v>4.9768999999999997</v>
      </c>
    </row>
    <row r="660" spans="1:3" x14ac:dyDescent="0.25">
      <c r="A660" s="105" t="s">
        <v>122</v>
      </c>
      <c r="B660" s="113">
        <v>45525</v>
      </c>
      <c r="C660" s="105">
        <v>4.9771999999999998</v>
      </c>
    </row>
    <row r="661" spans="1:3" x14ac:dyDescent="0.25">
      <c r="A661" s="105" t="s">
        <v>122</v>
      </c>
      <c r="B661" s="113">
        <v>45526</v>
      </c>
      <c r="C661" s="105">
        <v>4.9764999999999997</v>
      </c>
    </row>
    <row r="662" spans="1:3" x14ac:dyDescent="0.25">
      <c r="A662" s="105" t="s">
        <v>122</v>
      </c>
      <c r="B662" s="113">
        <v>45527</v>
      </c>
      <c r="C662" s="105">
        <v>4.9767000000000001</v>
      </c>
    </row>
    <row r="663" spans="1:3" x14ac:dyDescent="0.25">
      <c r="A663" s="105" t="s">
        <v>122</v>
      </c>
      <c r="B663" s="113">
        <v>45530</v>
      </c>
      <c r="C663" s="105">
        <v>4.9752999999999998</v>
      </c>
    </row>
    <row r="664" spans="1:3" x14ac:dyDescent="0.25">
      <c r="A664" s="105" t="s">
        <v>122</v>
      </c>
      <c r="B664" s="113">
        <v>45531</v>
      </c>
      <c r="C664" s="105">
        <v>4.9764999999999997</v>
      </c>
    </row>
    <row r="665" spans="1:3" x14ac:dyDescent="0.25">
      <c r="A665" s="105" t="s">
        <v>122</v>
      </c>
      <c r="B665" s="113">
        <v>45532</v>
      </c>
      <c r="C665" s="105">
        <v>4.9771000000000001</v>
      </c>
    </row>
    <row r="666" spans="1:3" x14ac:dyDescent="0.25">
      <c r="A666" s="105" t="s">
        <v>122</v>
      </c>
      <c r="B666" s="113">
        <v>45533</v>
      </c>
      <c r="C666" s="105">
        <v>4.9771999999999998</v>
      </c>
    </row>
    <row r="667" spans="1:3" x14ac:dyDescent="0.25">
      <c r="A667" s="105" t="s">
        <v>122</v>
      </c>
      <c r="B667" s="113">
        <v>45534</v>
      </c>
      <c r="C667" s="105">
        <v>4.9768999999999997</v>
      </c>
    </row>
    <row r="668" spans="1:3" x14ac:dyDescent="0.25">
      <c r="A668" s="105" t="s">
        <v>122</v>
      </c>
      <c r="B668" s="113">
        <v>45537</v>
      </c>
      <c r="C668" s="105">
        <v>4.9755000000000003</v>
      </c>
    </row>
    <row r="669" spans="1:3" x14ac:dyDescent="0.25">
      <c r="A669" s="105" t="s">
        <v>122</v>
      </c>
      <c r="B669" s="113">
        <v>45538</v>
      </c>
      <c r="C669" s="105">
        <v>4.9737999999999998</v>
      </c>
    </row>
    <row r="670" spans="1:3" x14ac:dyDescent="0.25">
      <c r="A670" s="105" t="s">
        <v>122</v>
      </c>
      <c r="B670" s="113">
        <v>45539</v>
      </c>
      <c r="C670" s="105">
        <v>4.9729000000000001</v>
      </c>
    </row>
    <row r="671" spans="1:3" x14ac:dyDescent="0.25">
      <c r="A671" s="105" t="s">
        <v>122</v>
      </c>
      <c r="B671" s="113">
        <v>45540</v>
      </c>
      <c r="C671" s="105">
        <v>4.9710999999999999</v>
      </c>
    </row>
    <row r="672" spans="1:3" x14ac:dyDescent="0.25">
      <c r="A672" s="105" t="s">
        <v>122</v>
      </c>
      <c r="B672" s="113">
        <v>45541</v>
      </c>
      <c r="C672" s="105">
        <v>4.9728000000000003</v>
      </c>
    </row>
    <row r="673" spans="1:3" x14ac:dyDescent="0.25">
      <c r="A673" s="105" t="s">
        <v>122</v>
      </c>
      <c r="B673" s="113">
        <v>45544</v>
      </c>
      <c r="C673" s="105">
        <v>4.9741</v>
      </c>
    </row>
    <row r="674" spans="1:3" x14ac:dyDescent="0.25">
      <c r="A674" s="105" t="s">
        <v>122</v>
      </c>
      <c r="B674" s="113">
        <v>45545</v>
      </c>
      <c r="C674" s="105">
        <v>4.9741999999999997</v>
      </c>
    </row>
    <row r="675" spans="1:3" x14ac:dyDescent="0.25">
      <c r="A675" s="105" t="s">
        <v>122</v>
      </c>
      <c r="B675" s="113">
        <v>45546</v>
      </c>
      <c r="C675" s="105">
        <v>4.9740000000000002</v>
      </c>
    </row>
    <row r="676" spans="1:3" x14ac:dyDescent="0.25">
      <c r="A676" s="105" t="s">
        <v>122</v>
      </c>
      <c r="B676" s="113">
        <v>45547</v>
      </c>
      <c r="C676" s="105">
        <v>4.9741999999999997</v>
      </c>
    </row>
    <row r="677" spans="1:3" x14ac:dyDescent="0.25">
      <c r="A677" s="105" t="s">
        <v>122</v>
      </c>
      <c r="B677" s="113">
        <v>45548</v>
      </c>
      <c r="C677" s="105">
        <v>4.9737</v>
      </c>
    </row>
    <row r="678" spans="1:3" x14ac:dyDescent="0.25">
      <c r="A678" s="105" t="s">
        <v>122</v>
      </c>
      <c r="B678" s="113">
        <v>45551</v>
      </c>
      <c r="C678" s="105">
        <v>4.9743000000000004</v>
      </c>
    </row>
    <row r="679" spans="1:3" x14ac:dyDescent="0.25">
      <c r="A679" s="105" t="s">
        <v>122</v>
      </c>
      <c r="B679" s="113">
        <v>45552</v>
      </c>
      <c r="C679" s="105">
        <v>4.9737999999999998</v>
      </c>
    </row>
    <row r="680" spans="1:3" x14ac:dyDescent="0.25">
      <c r="A680" s="105" t="s">
        <v>122</v>
      </c>
      <c r="B680" s="113">
        <v>45553</v>
      </c>
      <c r="C680" s="105">
        <v>4.9745999999999997</v>
      </c>
    </row>
    <row r="681" spans="1:3" x14ac:dyDescent="0.25">
      <c r="A681" s="105" t="s">
        <v>122</v>
      </c>
      <c r="B681" s="113">
        <v>45554</v>
      </c>
      <c r="C681" s="105">
        <v>4.9744000000000002</v>
      </c>
    </row>
    <row r="682" spans="1:3" x14ac:dyDescent="0.25">
      <c r="A682" s="105" t="s">
        <v>122</v>
      </c>
      <c r="B682" s="113">
        <v>45555</v>
      </c>
      <c r="C682" s="105">
        <v>4.9744999999999999</v>
      </c>
    </row>
    <row r="683" spans="1:3" x14ac:dyDescent="0.25">
      <c r="A683" s="105" t="s">
        <v>122</v>
      </c>
      <c r="B683" s="113">
        <v>45558</v>
      </c>
      <c r="C683" s="105">
        <v>4.9741</v>
      </c>
    </row>
    <row r="684" spans="1:3" x14ac:dyDescent="0.25">
      <c r="A684" s="105" t="s">
        <v>122</v>
      </c>
      <c r="B684" s="113">
        <v>45559</v>
      </c>
      <c r="C684" s="105">
        <v>4.9756999999999998</v>
      </c>
    </row>
    <row r="685" spans="1:3" x14ac:dyDescent="0.25">
      <c r="A685" s="105" t="s">
        <v>122</v>
      </c>
      <c r="B685" s="113">
        <v>45560</v>
      </c>
      <c r="C685" s="105">
        <v>4.9757999999999996</v>
      </c>
    </row>
    <row r="686" spans="1:3" x14ac:dyDescent="0.25">
      <c r="A686" s="105" t="s">
        <v>122</v>
      </c>
      <c r="B686" s="113">
        <v>45561</v>
      </c>
      <c r="C686" s="105">
        <v>4.9759000000000002</v>
      </c>
    </row>
    <row r="687" spans="1:3" x14ac:dyDescent="0.25">
      <c r="A687" s="105" t="s">
        <v>122</v>
      </c>
      <c r="B687" s="113">
        <v>45562</v>
      </c>
      <c r="C687" s="105">
        <v>4.976</v>
      </c>
    </row>
    <row r="688" spans="1:3" x14ac:dyDescent="0.25">
      <c r="A688" s="105" t="s">
        <v>122</v>
      </c>
      <c r="B688" s="113">
        <v>45565</v>
      </c>
      <c r="C688" s="105">
        <v>4.9756</v>
      </c>
    </row>
    <row r="689" spans="1:3" x14ac:dyDescent="0.25">
      <c r="A689" s="105" t="s">
        <v>122</v>
      </c>
      <c r="B689" s="113">
        <v>45566</v>
      </c>
      <c r="C689" s="105">
        <v>4.9757999999999996</v>
      </c>
    </row>
    <row r="690" spans="1:3" x14ac:dyDescent="0.25">
      <c r="A690" s="105" t="s">
        <v>122</v>
      </c>
      <c r="B690" s="113">
        <v>45567</v>
      </c>
      <c r="C690" s="105">
        <v>4.9763999999999999</v>
      </c>
    </row>
    <row r="691" spans="1:3" x14ac:dyDescent="0.25">
      <c r="A691" s="105" t="s">
        <v>122</v>
      </c>
      <c r="B691" s="113">
        <v>45568</v>
      </c>
      <c r="C691" s="105">
        <v>4.9763000000000002</v>
      </c>
    </row>
    <row r="692" spans="1:3" x14ac:dyDescent="0.25">
      <c r="A692" s="105" t="s">
        <v>122</v>
      </c>
      <c r="B692" s="113">
        <v>45569</v>
      </c>
      <c r="C692" s="105">
        <v>4.9766000000000004</v>
      </c>
    </row>
    <row r="693" spans="1:3" x14ac:dyDescent="0.25">
      <c r="A693" s="105" t="s">
        <v>122</v>
      </c>
      <c r="B693" s="113">
        <v>45572</v>
      </c>
      <c r="C693" s="105">
        <v>4.9770000000000003</v>
      </c>
    </row>
    <row r="694" spans="1:3" x14ac:dyDescent="0.25">
      <c r="A694" s="105" t="s">
        <v>122</v>
      </c>
      <c r="B694" s="113">
        <v>45573</v>
      </c>
      <c r="C694" s="105">
        <v>4.9771000000000001</v>
      </c>
    </row>
    <row r="695" spans="1:3" x14ac:dyDescent="0.25">
      <c r="A695" s="105" t="s">
        <v>122</v>
      </c>
      <c r="B695" s="113">
        <v>45574</v>
      </c>
      <c r="C695" s="105">
        <v>4.9763000000000002</v>
      </c>
    </row>
    <row r="696" spans="1:3" x14ac:dyDescent="0.25">
      <c r="A696" s="105" t="s">
        <v>122</v>
      </c>
      <c r="B696" s="113">
        <v>45575</v>
      </c>
      <c r="C696" s="105">
        <v>4.9759000000000002</v>
      </c>
    </row>
    <row r="697" spans="1:3" x14ac:dyDescent="0.25">
      <c r="A697" s="105" t="s">
        <v>122</v>
      </c>
      <c r="B697" s="113">
        <v>45576</v>
      </c>
      <c r="C697" s="105">
        <v>4.9752000000000001</v>
      </c>
    </row>
    <row r="698" spans="1:3" x14ac:dyDescent="0.25">
      <c r="A698" s="105" t="s">
        <v>122</v>
      </c>
      <c r="B698" s="113">
        <v>45579</v>
      </c>
      <c r="C698" s="105">
        <v>4.9744000000000002</v>
      </c>
    </row>
    <row r="699" spans="1:3" x14ac:dyDescent="0.25">
      <c r="A699" s="105" t="s">
        <v>122</v>
      </c>
      <c r="B699" s="113">
        <v>45580</v>
      </c>
      <c r="C699" s="105">
        <v>4.9755000000000003</v>
      </c>
    </row>
    <row r="700" spans="1:3" x14ac:dyDescent="0.25">
      <c r="A700" s="105" t="s">
        <v>122</v>
      </c>
      <c r="B700" s="113">
        <v>45581</v>
      </c>
      <c r="C700" s="105">
        <v>4.9757999999999996</v>
      </c>
    </row>
    <row r="701" spans="1:3" x14ac:dyDescent="0.25">
      <c r="A701" s="105" t="s">
        <v>122</v>
      </c>
      <c r="B701" s="113">
        <v>45582</v>
      </c>
      <c r="C701" s="105">
        <v>4.9720000000000004</v>
      </c>
    </row>
    <row r="702" spans="1:3" x14ac:dyDescent="0.25">
      <c r="A702" s="105" t="s">
        <v>122</v>
      </c>
      <c r="B702" s="113">
        <v>45583</v>
      </c>
      <c r="C702" s="105">
        <v>4.9724000000000004</v>
      </c>
    </row>
    <row r="703" spans="1:3" x14ac:dyDescent="0.25">
      <c r="A703" s="105" t="s">
        <v>122</v>
      </c>
      <c r="B703" s="113">
        <v>45586</v>
      </c>
      <c r="C703" s="105">
        <v>4.9722</v>
      </c>
    </row>
    <row r="704" spans="1:3" x14ac:dyDescent="0.25">
      <c r="A704" s="105" t="s">
        <v>122</v>
      </c>
      <c r="B704" s="113">
        <v>45587</v>
      </c>
      <c r="C704" s="105">
        <v>4.9730999999999996</v>
      </c>
    </row>
    <row r="705" spans="1:3" x14ac:dyDescent="0.25">
      <c r="A705" s="105" t="s">
        <v>122</v>
      </c>
      <c r="B705" s="113">
        <v>45588</v>
      </c>
      <c r="C705" s="105">
        <v>4.9734999999999996</v>
      </c>
    </row>
    <row r="706" spans="1:3" x14ac:dyDescent="0.25">
      <c r="A706" s="105" t="s">
        <v>122</v>
      </c>
      <c r="B706" s="113">
        <v>45589</v>
      </c>
      <c r="C706" s="105">
        <v>4.9733000000000001</v>
      </c>
    </row>
    <row r="707" spans="1:3" x14ac:dyDescent="0.25">
      <c r="A707" s="105" t="s">
        <v>122</v>
      </c>
      <c r="B707" s="113">
        <v>45590</v>
      </c>
      <c r="C707" s="105">
        <v>4.9732000000000003</v>
      </c>
    </row>
    <row r="708" spans="1:3" x14ac:dyDescent="0.25">
      <c r="A708" s="105" t="s">
        <v>122</v>
      </c>
      <c r="B708" s="113">
        <v>45593</v>
      </c>
      <c r="C708" s="105">
        <v>4.9734999999999996</v>
      </c>
    </row>
    <row r="709" spans="1:3" x14ac:dyDescent="0.25">
      <c r="A709" s="105" t="s">
        <v>122</v>
      </c>
      <c r="B709" s="113">
        <v>45594</v>
      </c>
      <c r="C709" s="105">
        <v>4.9747000000000003</v>
      </c>
    </row>
    <row r="710" spans="1:3" x14ac:dyDescent="0.25">
      <c r="A710" s="105" t="s">
        <v>122</v>
      </c>
      <c r="B710" s="113">
        <v>45595</v>
      </c>
      <c r="C710" s="105">
        <v>4.9745999999999997</v>
      </c>
    </row>
    <row r="711" spans="1:3" x14ac:dyDescent="0.25">
      <c r="A711" s="105" t="s">
        <v>122</v>
      </c>
      <c r="B711" s="113">
        <v>45596</v>
      </c>
      <c r="C711" s="105">
        <v>4.9744999999999999</v>
      </c>
    </row>
    <row r="712" spans="1:3" x14ac:dyDescent="0.25">
      <c r="A712" s="105" t="s">
        <v>122</v>
      </c>
      <c r="B712" s="113">
        <v>45597</v>
      </c>
      <c r="C712" s="105">
        <v>4.9747000000000003</v>
      </c>
    </row>
    <row r="713" spans="1:3" x14ac:dyDescent="0.25">
      <c r="A713" s="105" t="s">
        <v>122</v>
      </c>
      <c r="B713" s="113">
        <v>45600</v>
      </c>
      <c r="C713" s="105">
        <v>4.9748000000000001</v>
      </c>
    </row>
    <row r="714" spans="1:3" x14ac:dyDescent="0.25">
      <c r="A714" s="105" t="s">
        <v>122</v>
      </c>
      <c r="B714" s="113">
        <v>45601</v>
      </c>
      <c r="C714" s="105">
        <v>4.9749999999999996</v>
      </c>
    </row>
    <row r="715" spans="1:3" x14ac:dyDescent="0.25">
      <c r="A715" s="105" t="s">
        <v>122</v>
      </c>
      <c r="B715" s="113">
        <v>45602</v>
      </c>
      <c r="C715" s="105">
        <v>4.9755000000000003</v>
      </c>
    </row>
    <row r="716" spans="1:3" x14ac:dyDescent="0.25">
      <c r="A716" s="105" t="s">
        <v>122</v>
      </c>
      <c r="B716" s="113">
        <v>45603</v>
      </c>
      <c r="C716" s="105">
        <v>4.9756999999999998</v>
      </c>
    </row>
    <row r="717" spans="1:3" x14ac:dyDescent="0.25">
      <c r="A717" s="105" t="s">
        <v>122</v>
      </c>
      <c r="B717" s="113">
        <v>45604</v>
      </c>
      <c r="C717" s="105">
        <v>4.9749999999999996</v>
      </c>
    </row>
    <row r="718" spans="1:3" x14ac:dyDescent="0.25">
      <c r="A718" s="105" t="s">
        <v>122</v>
      </c>
      <c r="B718" s="113">
        <v>45607</v>
      </c>
      <c r="C718" s="105">
        <v>4.9748999999999999</v>
      </c>
    </row>
    <row r="719" spans="1:3" x14ac:dyDescent="0.25">
      <c r="A719" s="105" t="s">
        <v>122</v>
      </c>
      <c r="B719" s="113">
        <v>45608</v>
      </c>
      <c r="C719" s="105">
        <v>4.9760999999999997</v>
      </c>
    </row>
    <row r="720" spans="1:3" x14ac:dyDescent="0.25">
      <c r="A720" s="105" t="s">
        <v>122</v>
      </c>
      <c r="B720" s="113">
        <v>45609</v>
      </c>
      <c r="C720" s="105">
        <v>4.9763999999999999</v>
      </c>
    </row>
    <row r="721" spans="1:3" x14ac:dyDescent="0.25">
      <c r="A721" s="105" t="s">
        <v>122</v>
      </c>
      <c r="B721" s="113">
        <v>45610</v>
      </c>
      <c r="C721" s="105">
        <v>4.9759000000000002</v>
      </c>
    </row>
    <row r="722" spans="1:3" x14ac:dyDescent="0.25">
      <c r="A722" s="105" t="s">
        <v>122</v>
      </c>
      <c r="B722" s="113">
        <v>45611</v>
      </c>
      <c r="C722" s="105">
        <v>4.9764999999999997</v>
      </c>
    </row>
    <row r="723" spans="1:3" x14ac:dyDescent="0.25">
      <c r="A723" s="105" t="s">
        <v>122</v>
      </c>
      <c r="B723" s="113">
        <v>45614</v>
      </c>
      <c r="C723" s="105">
        <v>4.9763999999999999</v>
      </c>
    </row>
    <row r="724" spans="1:3" x14ac:dyDescent="0.25">
      <c r="A724" s="105" t="s">
        <v>122</v>
      </c>
      <c r="B724" s="113">
        <v>45615</v>
      </c>
      <c r="C724" s="105">
        <v>4.9768999999999997</v>
      </c>
    </row>
    <row r="725" spans="1:3" x14ac:dyDescent="0.25">
      <c r="A725" s="105" t="s">
        <v>122</v>
      </c>
      <c r="B725" s="113">
        <v>45616</v>
      </c>
      <c r="C725" s="105">
        <v>4.9762000000000004</v>
      </c>
    </row>
    <row r="726" spans="1:3" x14ac:dyDescent="0.25">
      <c r="A726" s="105" t="s">
        <v>122</v>
      </c>
      <c r="B726" s="113">
        <v>45617</v>
      </c>
      <c r="C726" s="105">
        <v>4.9766000000000004</v>
      </c>
    </row>
    <row r="727" spans="1:3" x14ac:dyDescent="0.25">
      <c r="A727" s="105" t="s">
        <v>122</v>
      </c>
      <c r="B727" s="113">
        <v>45618</v>
      </c>
      <c r="C727" s="105">
        <v>4.9759000000000002</v>
      </c>
    </row>
    <row r="728" spans="1:3" x14ac:dyDescent="0.25">
      <c r="A728" s="105" t="s">
        <v>122</v>
      </c>
      <c r="B728" s="113">
        <v>45621</v>
      </c>
      <c r="C728" s="105">
        <v>4.9767000000000001</v>
      </c>
    </row>
    <row r="729" spans="1:3" x14ac:dyDescent="0.25">
      <c r="A729" s="105" t="s">
        <v>122</v>
      </c>
      <c r="B729" s="113">
        <v>45622</v>
      </c>
      <c r="C729" s="105">
        <v>4.9767999999999999</v>
      </c>
    </row>
    <row r="730" spans="1:3" x14ac:dyDescent="0.25">
      <c r="A730" s="105" t="s">
        <v>122</v>
      </c>
      <c r="B730" s="113">
        <v>45623</v>
      </c>
      <c r="C730" s="105">
        <v>4.9764999999999997</v>
      </c>
    </row>
    <row r="731" spans="1:3" x14ac:dyDescent="0.25">
      <c r="A731" s="105" t="s">
        <v>122</v>
      </c>
      <c r="B731" s="113">
        <v>45624</v>
      </c>
      <c r="C731" s="105">
        <v>4.9768999999999997</v>
      </c>
    </row>
    <row r="732" spans="1:3" x14ac:dyDescent="0.25">
      <c r="A732" s="105" t="s">
        <v>122</v>
      </c>
      <c r="B732" s="113">
        <v>45625</v>
      </c>
      <c r="C732" s="105">
        <v>4.9771000000000001</v>
      </c>
    </row>
    <row r="733" spans="1:3" x14ac:dyDescent="0.25">
      <c r="A733" s="105" t="s">
        <v>122</v>
      </c>
      <c r="B733" s="113">
        <v>45628</v>
      </c>
      <c r="C733" s="105">
        <v>4.9768999999999997</v>
      </c>
    </row>
    <row r="734" spans="1:3" x14ac:dyDescent="0.25">
      <c r="A734" s="105" t="s">
        <v>122</v>
      </c>
      <c r="B734" s="113">
        <v>45629</v>
      </c>
      <c r="C734" s="105">
        <v>4.9770000000000003</v>
      </c>
    </row>
    <row r="735" spans="1:3" x14ac:dyDescent="0.25">
      <c r="A735" s="105" t="s">
        <v>122</v>
      </c>
      <c r="B735" s="113">
        <v>45630</v>
      </c>
      <c r="C735" s="105">
        <v>4.9770000000000003</v>
      </c>
    </row>
    <row r="736" spans="1:3" x14ac:dyDescent="0.25">
      <c r="A736" s="105" t="s">
        <v>122</v>
      </c>
      <c r="B736" s="113">
        <v>45631</v>
      </c>
      <c r="C736" s="105">
        <v>4.9771000000000001</v>
      </c>
    </row>
    <row r="737" spans="1:3" x14ac:dyDescent="0.25">
      <c r="A737" s="105" t="s">
        <v>122</v>
      </c>
      <c r="B737" s="113">
        <v>45632</v>
      </c>
      <c r="C737" s="105">
        <v>4.9772999999999996</v>
      </c>
    </row>
    <row r="738" spans="1:3" x14ac:dyDescent="0.25">
      <c r="A738" s="105" t="s">
        <v>122</v>
      </c>
      <c r="B738" s="113">
        <v>45635</v>
      </c>
      <c r="C738" s="105">
        <v>4.9717000000000002</v>
      </c>
    </row>
    <row r="739" spans="1:3" x14ac:dyDescent="0.25">
      <c r="A739" s="105" t="s">
        <v>122</v>
      </c>
      <c r="B739" s="113">
        <v>45636</v>
      </c>
      <c r="C739" s="105">
        <v>4.9709000000000003</v>
      </c>
    </row>
    <row r="740" spans="1:3" x14ac:dyDescent="0.25">
      <c r="A740" s="105" t="s">
        <v>122</v>
      </c>
      <c r="B740" s="113">
        <v>45637</v>
      </c>
      <c r="C740" s="105">
        <v>4.9683999999999999</v>
      </c>
    </row>
    <row r="741" spans="1:3" x14ac:dyDescent="0.25">
      <c r="A741" s="105" t="s">
        <v>122</v>
      </c>
      <c r="B741" s="113">
        <v>45638</v>
      </c>
      <c r="C741" s="105">
        <v>4.9707999999999997</v>
      </c>
    </row>
    <row r="742" spans="1:3" x14ac:dyDescent="0.25">
      <c r="A742" s="105" t="s">
        <v>122</v>
      </c>
      <c r="B742" s="113">
        <v>45639</v>
      </c>
      <c r="C742" s="105">
        <v>4.9732000000000003</v>
      </c>
    </row>
    <row r="743" spans="1:3" x14ac:dyDescent="0.25">
      <c r="A743" s="105" t="s">
        <v>122</v>
      </c>
      <c r="B743" s="113">
        <v>45642</v>
      </c>
      <c r="C743" s="105">
        <v>4.9759000000000002</v>
      </c>
    </row>
    <row r="744" spans="1:3" x14ac:dyDescent="0.25">
      <c r="A744" s="105" t="s">
        <v>122</v>
      </c>
      <c r="B744" s="113">
        <v>45643</v>
      </c>
      <c r="C744" s="105">
        <v>4.9756</v>
      </c>
    </row>
    <row r="745" spans="1:3" x14ac:dyDescent="0.25">
      <c r="A745" s="105" t="s">
        <v>122</v>
      </c>
      <c r="B745" s="113">
        <v>45644</v>
      </c>
      <c r="C745" s="105">
        <v>4.9755000000000003</v>
      </c>
    </row>
    <row r="746" spans="1:3" x14ac:dyDescent="0.25">
      <c r="A746" s="105" t="s">
        <v>122</v>
      </c>
      <c r="B746" s="113">
        <v>45645</v>
      </c>
      <c r="C746" s="105">
        <v>4.9748999999999999</v>
      </c>
    </row>
    <row r="747" spans="1:3" x14ac:dyDescent="0.25">
      <c r="A747" s="105" t="s">
        <v>122</v>
      </c>
      <c r="B747" s="113">
        <v>45646</v>
      </c>
      <c r="C747" s="105">
        <v>4.9763999999999999</v>
      </c>
    </row>
    <row r="748" spans="1:3" x14ac:dyDescent="0.25">
      <c r="A748" s="105" t="s">
        <v>122</v>
      </c>
      <c r="B748" s="113">
        <v>45649</v>
      </c>
      <c r="C748" s="105">
        <v>4.9759000000000002</v>
      </c>
    </row>
    <row r="749" spans="1:3" x14ac:dyDescent="0.25">
      <c r="A749" s="105" t="s">
        <v>122</v>
      </c>
      <c r="B749" s="113">
        <v>45650</v>
      </c>
      <c r="C749" s="105">
        <v>4.9748000000000001</v>
      </c>
    </row>
    <row r="750" spans="1:3" x14ac:dyDescent="0.25">
      <c r="A750" s="105" t="s">
        <v>122</v>
      </c>
      <c r="B750" s="113">
        <v>45653</v>
      </c>
      <c r="C750" s="105">
        <v>4.9764999999999997</v>
      </c>
    </row>
    <row r="751" spans="1:3" x14ac:dyDescent="0.25">
      <c r="A751" s="105" t="s">
        <v>122</v>
      </c>
      <c r="B751" s="113">
        <v>45656</v>
      </c>
      <c r="C751" s="105">
        <v>4.9763999999999999</v>
      </c>
    </row>
    <row r="752" spans="1:3" x14ac:dyDescent="0.25">
      <c r="A752" s="105" t="s">
        <v>122</v>
      </c>
      <c r="B752" s="113">
        <v>45657</v>
      </c>
      <c r="C752" s="105">
        <v>4.9741</v>
      </c>
    </row>
    <row r="753" spans="1:3" x14ac:dyDescent="0.25">
      <c r="A753" s="105" t="s">
        <v>122</v>
      </c>
      <c r="B753" s="113">
        <v>45660</v>
      </c>
      <c r="C753" s="105">
        <v>4.9748999999999999</v>
      </c>
    </row>
    <row r="754" spans="1:3" x14ac:dyDescent="0.25">
      <c r="A754" s="105" t="s">
        <v>122</v>
      </c>
      <c r="B754" s="113">
        <v>45665</v>
      </c>
      <c r="C754" s="105">
        <v>4.9737999999999998</v>
      </c>
    </row>
    <row r="755" spans="1:3" x14ac:dyDescent="0.25">
      <c r="A755" s="105" t="s">
        <v>122</v>
      </c>
      <c r="B755" s="113">
        <v>45666</v>
      </c>
      <c r="C755" s="105">
        <v>4.9736000000000002</v>
      </c>
    </row>
    <row r="756" spans="1:3" x14ac:dyDescent="0.25">
      <c r="A756" s="105" t="s">
        <v>122</v>
      </c>
      <c r="B756" s="113">
        <v>45667</v>
      </c>
      <c r="C756" s="105">
        <v>4.9728000000000003</v>
      </c>
    </row>
    <row r="757" spans="1:3" x14ac:dyDescent="0.25">
      <c r="A757" s="105" t="s">
        <v>122</v>
      </c>
      <c r="B757" s="113">
        <v>45670</v>
      </c>
      <c r="C757" s="105">
        <v>4.9730999999999996</v>
      </c>
    </row>
    <row r="758" spans="1:3" x14ac:dyDescent="0.25">
      <c r="A758" s="105" t="s">
        <v>122</v>
      </c>
      <c r="B758" s="113">
        <v>45671</v>
      </c>
      <c r="C758" s="105">
        <v>4.9741999999999997</v>
      </c>
    </row>
    <row r="759" spans="1:3" x14ac:dyDescent="0.25">
      <c r="A759" s="105" t="s">
        <v>122</v>
      </c>
      <c r="B759" s="113">
        <v>45672</v>
      </c>
      <c r="C759" s="105">
        <v>4.9749999999999996</v>
      </c>
    </row>
    <row r="760" spans="1:3" x14ac:dyDescent="0.25">
      <c r="A760" s="105" t="s">
        <v>122</v>
      </c>
      <c r="B760" s="113">
        <v>45673</v>
      </c>
      <c r="C760" s="105">
        <v>4.9748999999999999</v>
      </c>
    </row>
    <row r="761" spans="1:3" x14ac:dyDescent="0.25">
      <c r="A761" s="105" t="s">
        <v>122</v>
      </c>
      <c r="B761" s="113">
        <v>45674</v>
      </c>
      <c r="C761" s="105">
        <v>4.9759000000000002</v>
      </c>
    </row>
    <row r="762" spans="1:3" x14ac:dyDescent="0.25">
      <c r="A762" s="105" t="s">
        <v>122</v>
      </c>
      <c r="B762" s="113">
        <v>45677</v>
      </c>
      <c r="C762" s="105">
        <v>4.9764999999999997</v>
      </c>
    </row>
    <row r="763" spans="1:3" x14ac:dyDescent="0.25">
      <c r="A763" s="105" t="s">
        <v>122</v>
      </c>
      <c r="B763" s="113">
        <v>45678</v>
      </c>
      <c r="C763" s="105">
        <v>4.9763999999999999</v>
      </c>
    </row>
    <row r="764" spans="1:3" x14ac:dyDescent="0.25">
      <c r="A764" s="105" t="s">
        <v>122</v>
      </c>
      <c r="B764" s="113">
        <v>45679</v>
      </c>
      <c r="C764" s="105">
        <v>4.9767999999999999</v>
      </c>
    </row>
    <row r="765" spans="1:3" x14ac:dyDescent="0.25">
      <c r="A765" s="105" t="s">
        <v>122</v>
      </c>
      <c r="B765" s="113">
        <v>45680</v>
      </c>
      <c r="C765" s="105">
        <v>4.9763000000000002</v>
      </c>
    </row>
    <row r="766" spans="1:3" x14ac:dyDescent="0.25">
      <c r="A766" s="105" t="s">
        <v>122</v>
      </c>
      <c r="B766" s="113">
        <v>45684</v>
      </c>
      <c r="C766" s="105">
        <v>4.9756</v>
      </c>
    </row>
    <row r="767" spans="1:3" x14ac:dyDescent="0.25">
      <c r="A767" s="105" t="s">
        <v>122</v>
      </c>
      <c r="B767" s="113">
        <v>45685</v>
      </c>
      <c r="C767" s="105">
        <v>4.9748000000000001</v>
      </c>
    </row>
    <row r="768" spans="1:3" x14ac:dyDescent="0.25">
      <c r="A768" s="105" t="s">
        <v>122</v>
      </c>
      <c r="B768" s="113">
        <v>45686</v>
      </c>
      <c r="C768" s="105">
        <v>4.9759000000000002</v>
      </c>
    </row>
    <row r="769" spans="1:3" x14ac:dyDescent="0.25">
      <c r="A769" s="105" t="s">
        <v>122</v>
      </c>
      <c r="B769" s="113">
        <v>45687</v>
      </c>
      <c r="C769" s="105">
        <v>4.9760999999999997</v>
      </c>
    </row>
    <row r="770" spans="1:3" x14ac:dyDescent="0.25">
      <c r="A770" s="105" t="s">
        <v>122</v>
      </c>
      <c r="B770" s="113">
        <v>45688</v>
      </c>
      <c r="C770" s="105">
        <v>4.9767000000000001</v>
      </c>
    </row>
    <row r="771" spans="1:3" x14ac:dyDescent="0.25">
      <c r="A771" s="105" t="s">
        <v>122</v>
      </c>
      <c r="B771" s="113">
        <v>45691</v>
      </c>
      <c r="C771" s="105">
        <v>4.9766000000000004</v>
      </c>
    </row>
    <row r="772" spans="1:3" x14ac:dyDescent="0.25">
      <c r="A772" s="105" t="s">
        <v>122</v>
      </c>
      <c r="B772" s="113">
        <v>45692</v>
      </c>
      <c r="C772" s="105">
        <v>4.9768999999999997</v>
      </c>
    </row>
    <row r="773" spans="1:3" x14ac:dyDescent="0.25">
      <c r="A773" s="105" t="s">
        <v>122</v>
      </c>
      <c r="B773" s="113">
        <v>45693</v>
      </c>
      <c r="C773" s="105">
        <v>4.9766000000000004</v>
      </c>
    </row>
    <row r="774" spans="1:3" x14ac:dyDescent="0.25">
      <c r="A774" s="105" t="s">
        <v>122</v>
      </c>
      <c r="B774" s="113">
        <v>45694</v>
      </c>
      <c r="C774" s="105">
        <v>4.9763999999999999</v>
      </c>
    </row>
    <row r="775" spans="1:3" x14ac:dyDescent="0.25">
      <c r="A775" s="105" t="s">
        <v>122</v>
      </c>
      <c r="B775" s="113">
        <v>45695</v>
      </c>
      <c r="C775" s="105">
        <v>4.9767000000000001</v>
      </c>
    </row>
    <row r="776" spans="1:3" x14ac:dyDescent="0.25">
      <c r="A776" s="105" t="s">
        <v>122</v>
      </c>
      <c r="B776" s="113">
        <v>45698</v>
      </c>
      <c r="C776" s="105">
        <v>4.9764999999999997</v>
      </c>
    </row>
    <row r="777" spans="1:3" x14ac:dyDescent="0.25">
      <c r="A777" s="105" t="s">
        <v>122</v>
      </c>
      <c r="B777" s="113">
        <v>45699</v>
      </c>
      <c r="C777" s="105">
        <v>4.9771000000000001</v>
      </c>
    </row>
    <row r="778" spans="1:3" x14ac:dyDescent="0.25">
      <c r="A778" s="105" t="s">
        <v>122</v>
      </c>
      <c r="B778" s="113">
        <v>45700</v>
      </c>
      <c r="C778" s="105">
        <v>4.9770000000000003</v>
      </c>
    </row>
    <row r="779" spans="1:3" x14ac:dyDescent="0.25">
      <c r="A779" s="105" t="s">
        <v>122</v>
      </c>
      <c r="B779" s="113">
        <v>45701</v>
      </c>
      <c r="C779" s="105">
        <v>4.9772999999999996</v>
      </c>
    </row>
    <row r="780" spans="1:3" x14ac:dyDescent="0.25">
      <c r="A780" s="105" t="s">
        <v>122</v>
      </c>
      <c r="B780" s="113">
        <v>45702</v>
      </c>
      <c r="C780" s="105">
        <v>4.9771000000000001</v>
      </c>
    </row>
    <row r="781" spans="1:3" x14ac:dyDescent="0.25">
      <c r="A781" s="105" t="s">
        <v>122</v>
      </c>
      <c r="B781" s="113">
        <v>45705</v>
      </c>
      <c r="C781" s="105">
        <v>4.9770000000000003</v>
      </c>
    </row>
    <row r="782" spans="1:3" x14ac:dyDescent="0.25">
      <c r="A782" s="105" t="s">
        <v>122</v>
      </c>
      <c r="B782" s="113">
        <v>45706</v>
      </c>
      <c r="C782" s="105">
        <v>4.9771000000000001</v>
      </c>
    </row>
    <row r="783" spans="1:3" x14ac:dyDescent="0.25">
      <c r="A783" s="105" t="s">
        <v>122</v>
      </c>
      <c r="B783" s="113">
        <v>45707</v>
      </c>
      <c r="C783" s="105">
        <v>4.9771999999999998</v>
      </c>
    </row>
    <row r="784" spans="1:3" x14ac:dyDescent="0.25">
      <c r="A784" s="105" t="s">
        <v>122</v>
      </c>
      <c r="B784" s="113">
        <v>45708</v>
      </c>
      <c r="C784" s="105">
        <v>4.9772999999999996</v>
      </c>
    </row>
    <row r="785" spans="1:3" x14ac:dyDescent="0.25">
      <c r="A785" s="105" t="s">
        <v>122</v>
      </c>
      <c r="B785" s="113">
        <v>45709</v>
      </c>
      <c r="C785" s="105">
        <v>4.9772999999999996</v>
      </c>
    </row>
    <row r="786" spans="1:3" x14ac:dyDescent="0.25">
      <c r="A786" s="105" t="s">
        <v>122</v>
      </c>
      <c r="B786" s="113">
        <v>45712</v>
      </c>
      <c r="C786" s="105">
        <v>4.9770000000000003</v>
      </c>
    </row>
    <row r="787" spans="1:3" x14ac:dyDescent="0.25">
      <c r="A787" s="105" t="s">
        <v>122</v>
      </c>
      <c r="B787" s="113">
        <v>45713</v>
      </c>
      <c r="C787" s="105">
        <v>4.9772999999999996</v>
      </c>
    </row>
    <row r="788" spans="1:3" x14ac:dyDescent="0.25">
      <c r="A788" s="105" t="s">
        <v>122</v>
      </c>
      <c r="B788" s="113">
        <v>45714</v>
      </c>
      <c r="C788" s="105">
        <v>4.9774000000000003</v>
      </c>
    </row>
    <row r="789" spans="1:3" x14ac:dyDescent="0.25">
      <c r="A789" s="105" t="s">
        <v>122</v>
      </c>
      <c r="B789" s="113">
        <v>45715</v>
      </c>
      <c r="C789" s="105">
        <v>4.9772999999999996</v>
      </c>
    </row>
    <row r="790" spans="1:3" x14ac:dyDescent="0.25">
      <c r="A790" s="105" t="s">
        <v>122</v>
      </c>
      <c r="B790" s="113">
        <v>45716</v>
      </c>
      <c r="C790" s="105">
        <v>4.9764999999999997</v>
      </c>
    </row>
    <row r="791" spans="1:3" x14ac:dyDescent="0.25">
      <c r="A791" s="105" t="s">
        <v>122</v>
      </c>
      <c r="B791" s="113">
        <v>45719</v>
      </c>
      <c r="C791" s="105">
        <v>4.9774000000000003</v>
      </c>
    </row>
    <row r="792" spans="1:3" x14ac:dyDescent="0.25">
      <c r="A792" s="105" t="s">
        <v>122</v>
      </c>
      <c r="B792" s="113">
        <v>45720</v>
      </c>
      <c r="C792" s="105">
        <v>4.9768999999999997</v>
      </c>
    </row>
    <row r="793" spans="1:3" x14ac:dyDescent="0.25">
      <c r="A793" s="105" t="s">
        <v>122</v>
      </c>
      <c r="B793" s="113">
        <v>45721</v>
      </c>
      <c r="C793" s="105">
        <v>4.9770000000000003</v>
      </c>
    </row>
    <row r="794" spans="1:3" x14ac:dyDescent="0.25">
      <c r="A794" s="105" t="s">
        <v>122</v>
      </c>
      <c r="B794" s="113">
        <v>45722</v>
      </c>
      <c r="C794" s="105">
        <v>4.976</v>
      </c>
    </row>
    <row r="795" spans="1:3" x14ac:dyDescent="0.25">
      <c r="A795" s="105" t="s">
        <v>122</v>
      </c>
      <c r="B795" s="113">
        <v>45723</v>
      </c>
      <c r="C795" s="105">
        <v>4.9756</v>
      </c>
    </row>
    <row r="796" spans="1:3" x14ac:dyDescent="0.25">
      <c r="A796" s="105" t="s">
        <v>122</v>
      </c>
      <c r="B796" s="113">
        <v>45726</v>
      </c>
      <c r="C796" s="105">
        <v>4.9766000000000004</v>
      </c>
    </row>
    <row r="797" spans="1:3" x14ac:dyDescent="0.25">
      <c r="A797" s="105" t="s">
        <v>122</v>
      </c>
      <c r="B797" s="113">
        <v>45727</v>
      </c>
      <c r="C797" s="105">
        <v>4.9771999999999998</v>
      </c>
    </row>
    <row r="798" spans="1:3" x14ac:dyDescent="0.25">
      <c r="A798" s="105" t="s">
        <v>122</v>
      </c>
      <c r="B798" s="113">
        <v>45728</v>
      </c>
      <c r="C798" s="105">
        <v>4.9771000000000001</v>
      </c>
    </row>
    <row r="799" spans="1:3" x14ac:dyDescent="0.25">
      <c r="A799" s="105" t="s">
        <v>122</v>
      </c>
      <c r="B799" s="113">
        <v>45729</v>
      </c>
      <c r="C799" s="105">
        <v>4.9770000000000003</v>
      </c>
    </row>
    <row r="800" spans="1:3" x14ac:dyDescent="0.25">
      <c r="A800" s="105" t="s">
        <v>122</v>
      </c>
      <c r="B800" s="113">
        <v>45730</v>
      </c>
      <c r="C800" s="105">
        <v>4.9767999999999999</v>
      </c>
    </row>
    <row r="801" spans="1:3" x14ac:dyDescent="0.25">
      <c r="A801" s="105" t="s">
        <v>122</v>
      </c>
      <c r="B801" s="113">
        <v>45733</v>
      </c>
      <c r="C801" s="105">
        <v>4.9772999999999996</v>
      </c>
    </row>
    <row r="802" spans="1:3" x14ac:dyDescent="0.25">
      <c r="A802" s="105" t="s">
        <v>122</v>
      </c>
      <c r="B802" s="113">
        <v>45734</v>
      </c>
      <c r="C802" s="105">
        <v>4.9774000000000003</v>
      </c>
    </row>
    <row r="803" spans="1:3" x14ac:dyDescent="0.25">
      <c r="A803" s="105" t="s">
        <v>122</v>
      </c>
      <c r="B803" s="113">
        <v>45735</v>
      </c>
      <c r="C803" s="105">
        <v>4.9768999999999997</v>
      </c>
    </row>
    <row r="804" spans="1:3" x14ac:dyDescent="0.25">
      <c r="A804" s="105" t="s">
        <v>122</v>
      </c>
      <c r="B804" s="113">
        <v>45736</v>
      </c>
      <c r="C804" s="105">
        <v>4.9767999999999999</v>
      </c>
    </row>
    <row r="805" spans="1:3" x14ac:dyDescent="0.25">
      <c r="A805" s="105" t="s">
        <v>122</v>
      </c>
      <c r="B805" s="113">
        <v>45737</v>
      </c>
      <c r="C805" s="105">
        <v>4.9770000000000003</v>
      </c>
    </row>
    <row r="806" spans="1:3" x14ac:dyDescent="0.25">
      <c r="A806" s="105" t="s">
        <v>122</v>
      </c>
      <c r="B806" s="113">
        <v>45740</v>
      </c>
      <c r="C806" s="105">
        <v>4.9766000000000004</v>
      </c>
    </row>
    <row r="807" spans="1:3" x14ac:dyDescent="0.25">
      <c r="A807" s="105" t="s">
        <v>122</v>
      </c>
      <c r="B807" s="113">
        <v>45741</v>
      </c>
      <c r="C807" s="105">
        <v>4.9753999999999996</v>
      </c>
    </row>
    <row r="808" spans="1:3" x14ac:dyDescent="0.25">
      <c r="A808" s="105" t="s">
        <v>122</v>
      </c>
      <c r="B808" s="113">
        <v>45742</v>
      </c>
      <c r="C808" s="105">
        <v>4.9760999999999997</v>
      </c>
    </row>
    <row r="809" spans="1:3" x14ac:dyDescent="0.25">
      <c r="A809" s="105" t="s">
        <v>122</v>
      </c>
      <c r="B809" s="113">
        <v>45743</v>
      </c>
      <c r="C809" s="105">
        <v>4.9771999999999998</v>
      </c>
    </row>
    <row r="810" spans="1:3" x14ac:dyDescent="0.25">
      <c r="A810" s="105" t="s">
        <v>122</v>
      </c>
      <c r="B810" s="113">
        <v>45744</v>
      </c>
      <c r="C810" s="105">
        <v>4.9772999999999996</v>
      </c>
    </row>
    <row r="811" spans="1:3" x14ac:dyDescent="0.25">
      <c r="A811" s="105" t="s">
        <v>122</v>
      </c>
      <c r="B811" s="113">
        <v>45747</v>
      </c>
      <c r="C811" s="105">
        <v>4.9771000000000001</v>
      </c>
    </row>
    <row r="812" spans="1:3" x14ac:dyDescent="0.25">
      <c r="A812" s="105" t="s">
        <v>122</v>
      </c>
      <c r="B812" s="113">
        <v>45748</v>
      </c>
      <c r="C812" s="105">
        <v>4.9770000000000003</v>
      </c>
    </row>
    <row r="813" spans="1:3" x14ac:dyDescent="0.25">
      <c r="A813" s="105" t="s">
        <v>122</v>
      </c>
      <c r="B813" s="113">
        <v>45749</v>
      </c>
      <c r="C813" s="105">
        <v>4.9774000000000003</v>
      </c>
    </row>
    <row r="814" spans="1:3" x14ac:dyDescent="0.25">
      <c r="A814" s="105" t="s">
        <v>122</v>
      </c>
      <c r="B814" s="113">
        <v>45750</v>
      </c>
      <c r="C814" s="105">
        <v>4.9771999999999998</v>
      </c>
    </row>
    <row r="815" spans="1:3" x14ac:dyDescent="0.25">
      <c r="A815" s="105" t="s">
        <v>122</v>
      </c>
      <c r="B815" s="113">
        <v>45751</v>
      </c>
      <c r="C815" s="105">
        <v>4.9770000000000003</v>
      </c>
    </row>
    <row r="816" spans="1:3" x14ac:dyDescent="0.25">
      <c r="A816" s="105" t="s">
        <v>122</v>
      </c>
      <c r="B816" s="113">
        <v>45754</v>
      </c>
      <c r="C816" s="105">
        <v>4.9774000000000003</v>
      </c>
    </row>
    <row r="817" spans="1:3" x14ac:dyDescent="0.25">
      <c r="A817" s="105" t="s">
        <v>122</v>
      </c>
      <c r="B817" s="113">
        <v>45755</v>
      </c>
      <c r="C817" s="105">
        <v>4.9771999999999998</v>
      </c>
    </row>
    <row r="818" spans="1:3" x14ac:dyDescent="0.25">
      <c r="A818" s="105" t="s">
        <v>122</v>
      </c>
      <c r="B818" s="113">
        <v>45756</v>
      </c>
      <c r="C818" s="105">
        <v>4.9775</v>
      </c>
    </row>
    <row r="819" spans="1:3" x14ac:dyDescent="0.25">
      <c r="A819" s="105" t="s">
        <v>122</v>
      </c>
      <c r="B819" s="113">
        <v>45757</v>
      </c>
      <c r="C819" s="105">
        <v>4.9771999999999998</v>
      </c>
    </row>
    <row r="820" spans="1:3" x14ac:dyDescent="0.25">
      <c r="A820" s="105" t="s">
        <v>122</v>
      </c>
      <c r="B820" s="113">
        <v>45758</v>
      </c>
      <c r="C820" s="105">
        <v>4.9774000000000003</v>
      </c>
    </row>
    <row r="821" spans="1:3" x14ac:dyDescent="0.25">
      <c r="A821" s="105" t="s">
        <v>122</v>
      </c>
      <c r="B821" s="113">
        <v>45761</v>
      </c>
      <c r="C821" s="105">
        <v>4.9775</v>
      </c>
    </row>
    <row r="822" spans="1:3" x14ac:dyDescent="0.25">
      <c r="A822" s="105" t="s">
        <v>122</v>
      </c>
      <c r="B822" s="113">
        <v>45762</v>
      </c>
      <c r="C822" s="105">
        <v>4.9774000000000003</v>
      </c>
    </row>
    <row r="823" spans="1:3" x14ac:dyDescent="0.25">
      <c r="A823" s="105" t="s">
        <v>122</v>
      </c>
      <c r="B823" s="113">
        <v>45763</v>
      </c>
      <c r="C823" s="105">
        <v>4.9775</v>
      </c>
    </row>
    <row r="824" spans="1:3" x14ac:dyDescent="0.25">
      <c r="A824" s="105" t="s">
        <v>122</v>
      </c>
      <c r="B824" s="113">
        <v>45764</v>
      </c>
      <c r="C824" s="105">
        <v>4.9772999999999996</v>
      </c>
    </row>
    <row r="825" spans="1:3" x14ac:dyDescent="0.25">
      <c r="A825" s="105" t="s">
        <v>122</v>
      </c>
      <c r="B825" s="113">
        <v>45769</v>
      </c>
      <c r="C825" s="105">
        <v>4.9774000000000003</v>
      </c>
    </row>
    <row r="826" spans="1:3" x14ac:dyDescent="0.25">
      <c r="A826" s="105" t="s">
        <v>122</v>
      </c>
      <c r="B826" s="113">
        <v>45770</v>
      </c>
      <c r="C826" s="105">
        <v>4.9775</v>
      </c>
    </row>
    <row r="827" spans="1:3" x14ac:dyDescent="0.25">
      <c r="A827" s="105" t="s">
        <v>122</v>
      </c>
      <c r="B827" s="113">
        <v>45771</v>
      </c>
      <c r="C827" s="105">
        <v>4.9771999999999998</v>
      </c>
    </row>
    <row r="828" spans="1:3" x14ac:dyDescent="0.25">
      <c r="A828" s="105" t="s">
        <v>122</v>
      </c>
      <c r="B828" s="113">
        <v>45772</v>
      </c>
      <c r="C828" s="105">
        <v>4.9774000000000003</v>
      </c>
    </row>
    <row r="829" spans="1:3" x14ac:dyDescent="0.25">
      <c r="A829" s="105" t="s">
        <v>122</v>
      </c>
      <c r="B829" s="113">
        <v>45775</v>
      </c>
      <c r="C829" s="105">
        <v>4.9775</v>
      </c>
    </row>
    <row r="830" spans="1:3" x14ac:dyDescent="0.25">
      <c r="A830" s="105" t="s">
        <v>122</v>
      </c>
      <c r="B830" s="113">
        <v>45776</v>
      </c>
      <c r="C830" s="105">
        <v>4.9774000000000003</v>
      </c>
    </row>
    <row r="831" spans="1:3" x14ac:dyDescent="0.25">
      <c r="A831" s="105" t="s">
        <v>122</v>
      </c>
      <c r="B831" s="113">
        <v>45777</v>
      </c>
      <c r="C831" s="105">
        <v>4.9775</v>
      </c>
    </row>
    <row r="832" spans="1:3" x14ac:dyDescent="0.25">
      <c r="A832" s="105" t="s">
        <v>122</v>
      </c>
      <c r="B832" s="113">
        <v>45779</v>
      </c>
      <c r="C832" s="105">
        <v>4.9772999999999996</v>
      </c>
    </row>
    <row r="833" spans="1:3" x14ac:dyDescent="0.25">
      <c r="A833" s="105" t="s">
        <v>122</v>
      </c>
      <c r="B833" s="113">
        <v>45782</v>
      </c>
      <c r="C833" s="105">
        <v>4.9775</v>
      </c>
    </row>
    <row r="834" spans="1:3" x14ac:dyDescent="0.25">
      <c r="A834" s="105" t="s">
        <v>122</v>
      </c>
      <c r="B834" s="113">
        <v>45783</v>
      </c>
      <c r="C834" s="105">
        <v>5.0377999999999998</v>
      </c>
    </row>
    <row r="835" spans="1:3" x14ac:dyDescent="0.25">
      <c r="A835" s="105" t="s">
        <v>122</v>
      </c>
      <c r="B835" s="113">
        <v>45784</v>
      </c>
      <c r="C835" s="105">
        <v>5.0991</v>
      </c>
    </row>
    <row r="836" spans="1:3" x14ac:dyDescent="0.25">
      <c r="A836" s="105" t="s">
        <v>122</v>
      </c>
      <c r="B836" s="113">
        <v>45785</v>
      </c>
      <c r="C836" s="105">
        <v>5.1222000000000003</v>
      </c>
    </row>
    <row r="837" spans="1:3" x14ac:dyDescent="0.25">
      <c r="A837" s="105" t="s">
        <v>122</v>
      </c>
      <c r="B837" s="113">
        <v>45786</v>
      </c>
      <c r="C837" s="105">
        <v>5.1165000000000003</v>
      </c>
    </row>
    <row r="838" spans="1:3" x14ac:dyDescent="0.25">
      <c r="A838" s="105" t="s">
        <v>122</v>
      </c>
      <c r="B838" s="113">
        <v>45789</v>
      </c>
      <c r="C838" s="105">
        <v>5.0993000000000004</v>
      </c>
    </row>
    <row r="839" spans="1:3" x14ac:dyDescent="0.25">
      <c r="A839" s="105" t="s">
        <v>122</v>
      </c>
      <c r="B839" s="113">
        <v>45790</v>
      </c>
      <c r="C839" s="105">
        <v>5.0991</v>
      </c>
    </row>
    <row r="840" spans="1:3" x14ac:dyDescent="0.25">
      <c r="A840" s="105" t="s">
        <v>122</v>
      </c>
      <c r="B840" s="113">
        <v>45791</v>
      </c>
      <c r="C840" s="105">
        <v>5.1036000000000001</v>
      </c>
    </row>
    <row r="841" spans="1:3" x14ac:dyDescent="0.25">
      <c r="A841" s="105" t="s">
        <v>122</v>
      </c>
      <c r="B841" s="113">
        <v>45792</v>
      </c>
      <c r="C841" s="105">
        <v>5.1032000000000002</v>
      </c>
    </row>
    <row r="842" spans="1:3" x14ac:dyDescent="0.25">
      <c r="A842" s="105" t="s">
        <v>122</v>
      </c>
      <c r="B842" s="113">
        <v>45793</v>
      </c>
      <c r="C842" s="105">
        <v>5.1032999999999999</v>
      </c>
    </row>
    <row r="843" spans="1:3" x14ac:dyDescent="0.25">
      <c r="A843" s="105" t="s">
        <v>122</v>
      </c>
      <c r="B843" s="113">
        <v>45796</v>
      </c>
      <c r="C843" s="105">
        <v>5.0315000000000003</v>
      </c>
    </row>
    <row r="844" spans="1:3" x14ac:dyDescent="0.25">
      <c r="A844" s="105" t="s">
        <v>122</v>
      </c>
      <c r="B844" s="113">
        <v>45797</v>
      </c>
      <c r="C844" s="105">
        <v>5.0848000000000004</v>
      </c>
    </row>
    <row r="845" spans="1:3" x14ac:dyDescent="0.25">
      <c r="A845" s="105" t="s">
        <v>122</v>
      </c>
      <c r="B845" s="113">
        <v>45798</v>
      </c>
      <c r="C845" s="105">
        <v>5.0730000000000004</v>
      </c>
    </row>
    <row r="846" spans="1:3" x14ac:dyDescent="0.25">
      <c r="A846" s="105" t="s">
        <v>122</v>
      </c>
      <c r="B846" s="113">
        <v>45799</v>
      </c>
      <c r="C846" s="105">
        <v>5.0564</v>
      </c>
    </row>
    <row r="847" spans="1:3" x14ac:dyDescent="0.25">
      <c r="A847" s="105" t="s">
        <v>122</v>
      </c>
      <c r="B847" s="113">
        <v>45800</v>
      </c>
      <c r="C847" s="105">
        <v>5.0549999999999997</v>
      </c>
    </row>
    <row r="848" spans="1:3" x14ac:dyDescent="0.25">
      <c r="A848" s="105" t="s">
        <v>122</v>
      </c>
      <c r="B848" s="113">
        <v>45803</v>
      </c>
      <c r="C848" s="105">
        <v>5.0612000000000004</v>
      </c>
    </row>
    <row r="849" spans="1:3" x14ac:dyDescent="0.25">
      <c r="A849" s="105" t="s">
        <v>122</v>
      </c>
      <c r="B849" s="113">
        <v>45804</v>
      </c>
      <c r="C849" s="105">
        <v>5.0625</v>
      </c>
    </row>
    <row r="850" spans="1:3" x14ac:dyDescent="0.25">
      <c r="A850" s="105" t="s">
        <v>122</v>
      </c>
      <c r="B850" s="113">
        <v>45805</v>
      </c>
      <c r="C850" s="105">
        <v>5.0552999999999999</v>
      </c>
    </row>
    <row r="851" spans="1:3" x14ac:dyDescent="0.25">
      <c r="A851" s="105" t="s">
        <v>122</v>
      </c>
      <c r="B851" s="113">
        <v>45806</v>
      </c>
      <c r="C851" s="105">
        <v>5.0667</v>
      </c>
    </row>
    <row r="852" spans="1:3" x14ac:dyDescent="0.25">
      <c r="A852" s="105" t="s">
        <v>122</v>
      </c>
      <c r="B852" s="113">
        <v>45807</v>
      </c>
      <c r="C852" s="105">
        <v>5.0639000000000003</v>
      </c>
    </row>
    <row r="853" spans="1:3" x14ac:dyDescent="0.25">
      <c r="A853" s="105" t="s">
        <v>122</v>
      </c>
      <c r="B853" s="113">
        <v>45810</v>
      </c>
      <c r="C853" s="105">
        <v>5.0571999999999999</v>
      </c>
    </row>
    <row r="854" spans="1:3" x14ac:dyDescent="0.25">
      <c r="A854" s="105" t="s">
        <v>122</v>
      </c>
      <c r="B854" s="113">
        <v>45811</v>
      </c>
      <c r="C854" s="105">
        <v>5.0587</v>
      </c>
    </row>
    <row r="855" spans="1:3" x14ac:dyDescent="0.25">
      <c r="A855" s="105" t="s">
        <v>122</v>
      </c>
      <c r="B855" s="113">
        <v>45812</v>
      </c>
      <c r="C855" s="105">
        <v>5.0557999999999996</v>
      </c>
    </row>
    <row r="856" spans="1:3" x14ac:dyDescent="0.25">
      <c r="A856" s="105" t="s">
        <v>122</v>
      </c>
      <c r="B856" s="113">
        <v>45813</v>
      </c>
      <c r="C856" s="105">
        <v>5.0537000000000001</v>
      </c>
    </row>
    <row r="857" spans="1:3" x14ac:dyDescent="0.25">
      <c r="A857" s="105" t="s">
        <v>122</v>
      </c>
      <c r="B857" s="113">
        <v>45814</v>
      </c>
      <c r="C857" s="105">
        <v>5.0422000000000002</v>
      </c>
    </row>
    <row r="858" spans="1:3" x14ac:dyDescent="0.25">
      <c r="A858" s="105" t="s">
        <v>122</v>
      </c>
      <c r="B858" s="113">
        <v>45818</v>
      </c>
      <c r="C858" s="105">
        <v>5.0366</v>
      </c>
    </row>
    <row r="859" spans="1:3" x14ac:dyDescent="0.25">
      <c r="A859" s="105" t="s">
        <v>122</v>
      </c>
      <c r="B859" s="113">
        <v>45819</v>
      </c>
      <c r="C859" s="105">
        <v>5.0251000000000001</v>
      </c>
    </row>
    <row r="860" spans="1:3" x14ac:dyDescent="0.25">
      <c r="A860" s="105" t="s">
        <v>122</v>
      </c>
      <c r="B860" s="113">
        <v>45820</v>
      </c>
      <c r="C860" s="105">
        <v>5.0290999999999997</v>
      </c>
    </row>
    <row r="861" spans="1:3" x14ac:dyDescent="0.25">
      <c r="A861" s="105" t="s">
        <v>122</v>
      </c>
      <c r="B861" s="113">
        <v>45821</v>
      </c>
      <c r="C861" s="105">
        <v>5.032</v>
      </c>
    </row>
    <row r="862" spans="1:3" x14ac:dyDescent="0.25">
      <c r="A862" s="105" t="s">
        <v>122</v>
      </c>
      <c r="B862" s="113">
        <v>45824</v>
      </c>
      <c r="C862" s="105">
        <v>5.0289999999999999</v>
      </c>
    </row>
    <row r="863" spans="1:3" x14ac:dyDescent="0.25">
      <c r="A863" s="105" t="s">
        <v>122</v>
      </c>
      <c r="B863" s="113">
        <v>45825</v>
      </c>
      <c r="C863" s="105">
        <v>5.0263</v>
      </c>
    </row>
    <row r="864" spans="1:3" x14ac:dyDescent="0.25">
      <c r="A864" s="105" t="s">
        <v>122</v>
      </c>
      <c r="B864" s="113">
        <v>45826</v>
      </c>
      <c r="C864" s="105">
        <v>5.0324999999999998</v>
      </c>
    </row>
    <row r="865" spans="1:3" x14ac:dyDescent="0.25">
      <c r="A865" s="105" t="s">
        <v>122</v>
      </c>
      <c r="B865" s="113">
        <v>45827</v>
      </c>
      <c r="C865" s="105">
        <v>5.0316999999999998</v>
      </c>
    </row>
    <row r="866" spans="1:3" x14ac:dyDescent="0.25">
      <c r="A866" s="105" t="s">
        <v>122</v>
      </c>
      <c r="B866" s="113">
        <v>45828</v>
      </c>
      <c r="C866" s="105">
        <v>5.0472000000000001</v>
      </c>
    </row>
    <row r="867" spans="1:3" x14ac:dyDescent="0.25">
      <c r="A867" s="105" t="s">
        <v>122</v>
      </c>
      <c r="B867" s="113">
        <v>45831</v>
      </c>
      <c r="C867" s="105">
        <v>5.0453000000000001</v>
      </c>
    </row>
    <row r="868" spans="1:3" x14ac:dyDescent="0.25">
      <c r="A868" s="105" t="s">
        <v>122</v>
      </c>
      <c r="B868" s="113">
        <v>45832</v>
      </c>
      <c r="C868" s="105">
        <v>5.0522</v>
      </c>
    </row>
    <row r="869" spans="1:3" x14ac:dyDescent="0.25">
      <c r="A869" s="105" t="s">
        <v>122</v>
      </c>
      <c r="B869" s="113">
        <v>45833</v>
      </c>
      <c r="C869" s="105">
        <v>5.0537999999999998</v>
      </c>
    </row>
    <row r="870" spans="1:3" x14ac:dyDescent="0.25">
      <c r="A870" s="105" t="s">
        <v>122</v>
      </c>
      <c r="B870" s="113">
        <v>45834</v>
      </c>
      <c r="C870" s="105">
        <v>5.0716999999999999</v>
      </c>
    </row>
    <row r="871" spans="1:3" x14ac:dyDescent="0.25">
      <c r="A871" s="105" t="s">
        <v>122</v>
      </c>
      <c r="B871" s="113">
        <v>45835</v>
      </c>
      <c r="C871" s="105">
        <v>5.0780000000000003</v>
      </c>
    </row>
    <row r="872" spans="1:3" x14ac:dyDescent="0.25">
      <c r="A872" s="105" t="s">
        <v>122</v>
      </c>
      <c r="B872" s="113">
        <v>45838</v>
      </c>
      <c r="C872" s="105">
        <v>5.0777000000000001</v>
      </c>
    </row>
    <row r="873" spans="1:3" x14ac:dyDescent="0.25">
      <c r="A873" s="105" t="s">
        <v>122</v>
      </c>
      <c r="B873" s="113">
        <v>45839</v>
      </c>
      <c r="C873" s="105">
        <v>5.0772000000000004</v>
      </c>
    </row>
    <row r="874" spans="1:3" x14ac:dyDescent="0.25">
      <c r="A874" s="105" t="s">
        <v>122</v>
      </c>
      <c r="B874" s="113">
        <v>45840</v>
      </c>
      <c r="C874" s="105">
        <v>5.0664999999999996</v>
      </c>
    </row>
    <row r="875" spans="1:3" x14ac:dyDescent="0.25">
      <c r="A875" s="105" t="s">
        <v>122</v>
      </c>
      <c r="B875" s="113">
        <v>45841</v>
      </c>
      <c r="C875" s="105">
        <v>5.0602999999999998</v>
      </c>
    </row>
    <row r="876" spans="1:3" x14ac:dyDescent="0.25">
      <c r="A876" s="105" t="s">
        <v>122</v>
      </c>
      <c r="B876" s="113">
        <v>45842</v>
      </c>
      <c r="C876" s="105">
        <v>5.0599999999999996</v>
      </c>
    </row>
    <row r="877" spans="1:3" x14ac:dyDescent="0.25">
      <c r="A877" s="105" t="s">
        <v>122</v>
      </c>
      <c r="B877" s="113">
        <v>45845</v>
      </c>
      <c r="C877" s="105">
        <v>5.0644999999999998</v>
      </c>
    </row>
    <row r="878" spans="1:3" x14ac:dyDescent="0.25">
      <c r="A878" s="105" t="s">
        <v>122</v>
      </c>
      <c r="B878" s="113">
        <v>45846</v>
      </c>
      <c r="C878" s="105">
        <v>5.0677000000000003</v>
      </c>
    </row>
    <row r="879" spans="1:3" x14ac:dyDescent="0.25">
      <c r="A879" s="105" t="s">
        <v>122</v>
      </c>
      <c r="B879" s="113">
        <v>45847</v>
      </c>
      <c r="C879" s="105">
        <v>5.0758999999999999</v>
      </c>
    </row>
    <row r="880" spans="1:3" x14ac:dyDescent="0.25">
      <c r="A880" s="105" t="s">
        <v>122</v>
      </c>
      <c r="B880" s="113">
        <v>45848</v>
      </c>
      <c r="C880" s="105">
        <v>5.0773999999999999</v>
      </c>
    </row>
    <row r="881" spans="1:3" x14ac:dyDescent="0.25">
      <c r="A881" s="105" t="s">
        <v>122</v>
      </c>
      <c r="B881" s="113">
        <v>45849</v>
      </c>
      <c r="C881" s="105">
        <v>5.0810000000000004</v>
      </c>
    </row>
    <row r="882" spans="1:3" x14ac:dyDescent="0.25">
      <c r="A882" s="105" t="s">
        <v>122</v>
      </c>
      <c r="B882" s="113">
        <v>45852</v>
      </c>
      <c r="C882" s="105">
        <v>5.0795000000000003</v>
      </c>
    </row>
    <row r="883" spans="1:3" x14ac:dyDescent="0.25">
      <c r="A883" s="105" t="s">
        <v>122</v>
      </c>
      <c r="B883" s="113">
        <v>45853</v>
      </c>
      <c r="C883" s="105">
        <v>5.0797999999999996</v>
      </c>
    </row>
    <row r="884" spans="1:3" x14ac:dyDescent="0.25">
      <c r="A884" s="105" t="s">
        <v>122</v>
      </c>
      <c r="B884" s="113">
        <v>45854</v>
      </c>
      <c r="C884" s="105">
        <v>5.0721999999999996</v>
      </c>
    </row>
    <row r="885" spans="1:3" x14ac:dyDescent="0.25">
      <c r="A885" s="105" t="s">
        <v>122</v>
      </c>
      <c r="B885" s="113">
        <v>45855</v>
      </c>
      <c r="C885" s="105">
        <v>5.0724</v>
      </c>
    </row>
    <row r="886" spans="1:3" x14ac:dyDescent="0.25">
      <c r="A886" s="105" t="s">
        <v>122</v>
      </c>
      <c r="B886" s="113">
        <v>45856</v>
      </c>
      <c r="C886" s="105">
        <v>5.0735999999999999</v>
      </c>
    </row>
    <row r="887" spans="1:3" x14ac:dyDescent="0.25">
      <c r="A887" s="105" t="s">
        <v>122</v>
      </c>
      <c r="B887" s="113">
        <v>45859</v>
      </c>
      <c r="C887" s="105">
        <v>5.0702999999999996</v>
      </c>
    </row>
    <row r="888" spans="1:3" x14ac:dyDescent="0.25">
      <c r="A888" s="105" t="s">
        <v>122</v>
      </c>
      <c r="B888" s="113">
        <v>45860</v>
      </c>
      <c r="C888" s="105">
        <v>5.0705</v>
      </c>
    </row>
    <row r="889" spans="1:3" x14ac:dyDescent="0.25">
      <c r="A889" s="105" t="s">
        <v>122</v>
      </c>
      <c r="B889" s="113">
        <v>45861</v>
      </c>
      <c r="C889" s="105">
        <v>5.0693000000000001</v>
      </c>
    </row>
    <row r="890" spans="1:3" x14ac:dyDescent="0.25">
      <c r="A890" s="105" t="s">
        <v>122</v>
      </c>
      <c r="B890" s="113">
        <v>45862</v>
      </c>
      <c r="C890" s="105">
        <v>5.0692000000000004</v>
      </c>
    </row>
    <row r="891" spans="1:3" x14ac:dyDescent="0.25">
      <c r="A891" s="105" t="s">
        <v>122</v>
      </c>
      <c r="B891" s="113">
        <v>45863</v>
      </c>
      <c r="C891" s="105">
        <v>5.0708000000000002</v>
      </c>
    </row>
    <row r="892" spans="1:3" x14ac:dyDescent="0.25">
      <c r="A892" s="105" t="s">
        <v>122</v>
      </c>
      <c r="B892" s="113">
        <v>45866</v>
      </c>
      <c r="C892" s="105">
        <v>5.0704000000000002</v>
      </c>
    </row>
    <row r="893" spans="1:3" x14ac:dyDescent="0.25">
      <c r="A893" s="105" t="s">
        <v>122</v>
      </c>
      <c r="B893" s="113">
        <v>45867</v>
      </c>
      <c r="C893" s="105">
        <v>5.0750999999999999</v>
      </c>
    </row>
    <row r="894" spans="1:3" x14ac:dyDescent="0.25">
      <c r="A894" s="105" t="s">
        <v>122</v>
      </c>
      <c r="B894" s="113">
        <v>45868</v>
      </c>
      <c r="C894" s="105">
        <v>5.077</v>
      </c>
    </row>
    <row r="895" spans="1:3" x14ac:dyDescent="0.25">
      <c r="A895" s="105" t="s">
        <v>122</v>
      </c>
      <c r="B895" s="113">
        <v>45869</v>
      </c>
      <c r="C895" s="105">
        <v>5.0763999999999996</v>
      </c>
    </row>
    <row r="896" spans="1:3" x14ac:dyDescent="0.25">
      <c r="A896" s="105" t="s">
        <v>122</v>
      </c>
      <c r="B896" s="113">
        <v>45870</v>
      </c>
      <c r="C896" s="105">
        <v>5.077</v>
      </c>
    </row>
    <row r="897" spans="1:3" x14ac:dyDescent="0.25">
      <c r="A897" s="105" t="s">
        <v>122</v>
      </c>
      <c r="B897" s="113">
        <v>45873</v>
      </c>
      <c r="C897" s="105">
        <v>5.0742000000000003</v>
      </c>
    </row>
    <row r="898" spans="1:3" x14ac:dyDescent="0.25">
      <c r="A898" s="105" t="s">
        <v>122</v>
      </c>
      <c r="B898" s="113">
        <v>45874</v>
      </c>
      <c r="C898" s="105">
        <v>5.0749000000000004</v>
      </c>
    </row>
    <row r="899" spans="1:3" x14ac:dyDescent="0.25">
      <c r="A899" s="105" t="s">
        <v>122</v>
      </c>
      <c r="B899" s="113">
        <v>45875</v>
      </c>
      <c r="C899" s="105">
        <v>5.0747</v>
      </c>
    </row>
    <row r="900" spans="1:3" x14ac:dyDescent="0.25">
      <c r="A900" s="105" t="s">
        <v>122</v>
      </c>
      <c r="B900" s="113">
        <v>45876</v>
      </c>
      <c r="C900" s="105">
        <v>5.0735999999999999</v>
      </c>
    </row>
    <row r="901" spans="1:3" x14ac:dyDescent="0.25">
      <c r="A901" s="105" t="s">
        <v>122</v>
      </c>
      <c r="B901" s="113">
        <v>45877</v>
      </c>
      <c r="C901" s="105">
        <v>5.0711000000000004</v>
      </c>
    </row>
    <row r="902" spans="1:3" x14ac:dyDescent="0.25">
      <c r="A902" s="105" t="s">
        <v>122</v>
      </c>
      <c r="B902" s="113">
        <v>45880</v>
      </c>
      <c r="C902" s="105">
        <v>5.0675999999999997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d 2 a a 1 2 b a - c 2 7 7 - 4 2 7 2 - 9 b 9 b - 7 8 0 1 4 b 1 a 8 b 1 a "   x m l n s = " h t t p : / / s c h e m a s . m i c r o s o f t . c o m / D a t a M a s h u p " > A A A A A M Q F A A B Q S w M E F A A C A A g A A X J X X E g Z o F 6 l A A A A 9 w A A A B I A H A B D b 2 5 m a W c v U G F j a 2 F n Z S 5 4 b W w g o h g A K K A U A A A A A A A A A A A A A A A A A A A A A A A A A A A A h Y 9 N D o I w G E S v Q r q n P x A S Q 0 p Z u J X E h G j c N q V C I 3 w Y W i x 3 c + G R v I I Y R d 2 5 n D d v M X O / 3 n g + d W 1 w 0 Y M 1 P W S I Y Y o C D a q v D N Q Z G t 0 x X K F c 8 K 1 U J 1 n r Y J b B p p O t M t Q 4 d 0 4 J 8 d 5 j H + N + q E l E K S O H Y l O q R n c S f W T z X w 4 N W C d B a S T 4 / j V G R J g l F D O a x J h y s l B e G P g a 0 T z 4 2 f 5 A v h 5 b N w 5 a a A h 3 J S d L 5 O R 9 Q j w A U E s D B B Q A A g A I A A F y V 1 w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B c l d c h F z 3 g r 0 C A A B s F w A A E w A c A E Z v c m 1 1 b G F z L 1 N l Y 3 R p b 2 4 x L m 0 g o h g A K K A U A A A A A A A A A A A A A A A A A A A A A A A A A A A A 7 Z h d b 9 o w F I b v k f g P k b k J U p Q M 2 t 5 Q 7 a L K 6 N 3 W C Z g 2 D a E p A V M y x T a y n U E V 8 d / n j 4 R 8 k d G t y 4 q 0 c A O c 4 5 z z v v b J A w q D S x 4 Q b E z 1 + + C 2 2 + l 2 2 M a j c G X 0 w P D N c A i M t 0 Y I e b d j i N e U R H Q J R e Q L C u 2 Z 5 4 e Q m Z + h b 7 s E c 4 g 5 M 8 G G 8 y 0 b O c 5 u t 7 N 9 T I l N i b M O x D p n j 0 L n C X q U O d i n 6 z 3 1 O G S y g S 0 S o N + 3 d A d V d C A 6 6 F b x 4 D B X o U W S 7 w F 3 4 + F H I W / 2 t I V S n E r b M + p h t i Y U u S S M E J Z J Z u p i V h y D a e R / F x a B Z X C R M T j c 8 4 N l x O C B B o 9 u R C n E y 6 d C 8 t A / N h z v t x 5 e i Y 5 u 5 O c 6 6 r D 6 r H u a J W 2 W A d Q V s s 9 E u J W B O 8 5 p 4 E c c j l Y y o j T I R X a 6 Q H 0 p r 6 r R o i / 6 p a C i 9 r R + 0 i w G 4 x A i c W 6 j m b B c l L f M N i U X R V H I g 2 0 Y Q F q S b p c r Z Z n T N U / l 8 9 U z y x O I y A / p Q H l i m V + d S M J l r 4 n H / M m X D / u 3 N G A P n d Y g E 5 m G s l g 5 e + e 2 4 j 3 B c O W B / M h 9 F L e J q P K u c L 6 l E d f t i r q O 7 U o T Z B n Q W 2 5 U P f u e E m T K T 7 M A w a + i t 4 5 8 E 7 e g n n 9 5 x a H e / K D e f V 5 2 v R Q g 8 k W 7 d y t 9 b I w T l F U X 0 e M c V z S o 4 6 M s d f Y h Q j 6 k y o m c Q H P e q 5 v N R b 8 6 W g 9 8 A 2 n 1 c K c w F J O T 2 S v I F K O V H F z q K J W U M 3 Y f h B x K l k 7 I r l J Y x s w 6 E Y k v c 6 6 b L M S 1 Y P x p I k D Z 7 Q T 4 d P 0 K v K + a h v d V C + 8 W 3 i 2 8 v d y G P g N 3 L 6 F 7 Q p o X 4 P w 8 b A s Y l z u t g X d h p F W 5 h l n 7 B 7 + B R R l 6 h J L 9 S 3 4 e D g W E V y p X K H 6 d U L w p i F + n E D / D 8 H + N 8 A s i + P 8 H 8 A v g 9 6 X h + 1 X p / R r w b p 7 d T a K 7 E X I L c D + b 2 z c N c / u m 5 X b L 7 Z b b L b d b b v 8 t b s v l J x + Z 6 M 4 u Q X 6 A o R k n j 8 a t 9 D G L l f 5 T t 1 L 0 5 / / k 6 y q 3 P w F Q S w E C L Q A U A A I A C A A B c l d c S B m g X q U A A A D 3 A A A A E g A A A A A A A A A A A A A A A A A A A A A A Q 2 9 u Z m l n L 1 B h Y 2 t h Z 2 U u e G 1 s U E s B A i 0 A F A A C A A g A A X J X X A / K 6 a u k A A A A 6 Q A A A B M A A A A A A A A A A A A A A A A A 8 Q A A A F t D b 2 5 0 Z W 5 0 X 1 R 5 c G V z X S 5 4 b W x Q S w E C L Q A U A A I A C A A B c l d c h F z 3 g r 0 C A A B s F w A A E w A A A A A A A A A A A A A A A A D i A Q A A R m 9 y b X V s Y X M v U 2 V j d G l v b j E u b V B L B Q Y A A A A A A w A D A M I A A A D s B A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S N A A A A A A A A H A 0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j A y M j w v S X R l b V B h d G g + P C 9 J d G V t T G 9 j Y X R p b 2 4 + P F N 0 Y W J s Z U V u d H J p Z X M + P E V u d H J 5 I F R 5 c G U 9 I k l z U H J p d m F 0 Z S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Z T h i Y m Y y N j U t N j c x Y S 0 0 O G Y x L W I 3 N 2 Y t O G R h M W Z j Y m U 2 Z G Y w I i A v P j x F b n R y e S B U e X B l P S J B Z G R l Z F R v R G F 0 Y U 1 v Z G V s I i B W Y W x 1 Z T 0 i b D A i I C 8 + P E V u d H J 5 I F R 5 c G U 9 I k Z p b G x M Y X N 0 V X B k Y X R l Z C I g V m F s d W U 9 I m Q y M D I 1 L T A 4 L T E y V D A 3 O j E 4 O j M 0 L j E y M j Y x O D N a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y M D I y L 0 F 1 d G 9 S Z W 1 v d m V k Q 2 9 s d W 1 u c z E u e 0 1 v b m V k Y S w w f S Z x d W 9 0 O y w m c X V v d D t T Z W N 0 a W 9 u M S 8 y M D I y L 0 F 1 d G 9 S Z W 1 v d m V k Q 2 9 s d W 1 u c z E u e 0 R h d G E s M X 0 m c X V v d D s s J n F 1 b 3 Q 7 U 2 V j d G l v b j E v M j A y M i 9 B d X R v U m V t b 3 Z l Z E N v b H V t b n M x L n t D d X J z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z I w M j I v Q X V 0 b 1 J l b W 9 2 Z W R D b 2 x 1 b W 5 z M S 5 7 T W 9 u Z W R h L D B 9 J n F 1 b 3 Q 7 L C Z x d W 9 0 O 1 N l Y 3 R p b 2 4 x L z I w M j I v Q X V 0 b 1 J l b W 9 2 Z W R D b 2 x 1 b W 5 z M S 5 7 R G F 0 Y S w x f S Z x d W 9 0 O y w m c X V v d D t T Z W N 0 a W 9 u M S 8 y M D I y L 0 F 1 d G 9 S Z W 1 v d m V k Q 2 9 s d W 1 u c z E u e 0 N 1 c n M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I w M j I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j A y M i 9 U Y W J s Z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y M D I y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j A y M i 9 F e H B h b m R l Z C U y M E N 1 Y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y M D I y L 0 V 4 c G F u Z G V k J T I w Q 3 V i Z S 5 S Y X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j A y M i 9 S Z W 1 v d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I w M j I v U m V u Y W 1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y M D I y L 1 B h c n N l Z C U y M E R h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y M D I y L 1 J l b m F t Z W Q l M j B D b 2 x 1 b W 5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I w M j I v Q W R k Z W Q l M j B D d X N 0 b 2 0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y M D I y L 1 J l b W 9 2 Z W Q l M j B P d G h l c i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y M D I y L 0 Z p b H R l c m V k J T I w U m 9 3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I w M j M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m l n Y X R p b 2 4 i I C 8 + P E V u d H J 5 I F R 5 c G U 9 I k 5 h b W V V c G R h d G V k Q W Z 0 Z X J G a W x s I i B W Y W x 1 Z T 0 i b D E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Z p b G x l Z E N v b X B s Z X R l U m V z d W x 0 V G 9 X b 3 J r c 2 h l Z X Q i I F Z h b H V l P S J s M C I g L z 4 8 R W 5 0 c n k g V H l w Z T 0 i R m l s b F N 0 Y X R 1 c y I g V m F s d W U 9 I n N D b 2 1 w b G V 0 Z S I g L z 4 8 R W 5 0 c n k g V H l w Z T 0 i R m l s b E V y c m 9 y Q 2 9 k Z S I g V m F s d W U 9 I n N V b m t u b 3 d u I i A v P j x F b n R y e S B U e X B l P S J R d W V y e U l E I i B W Y W x 1 Z T 0 i c z E 0 Y z E 2 N 2 R k L W Z i Z m E t N D c 1 Y i 1 i Z D Q 0 L W R i Z W I y Y m N k M 2 I 4 N y I g L z 4 8 R W 5 0 c n k g V H l w Z T 0 i Q W R k Z W R U b 0 R h d G F N b 2 R l b C I g V m F s d W U 9 I m w w I i A v P j x F b n R y e S B U e X B l P S J G a W x s T G F z d F V w Z G F 0 Z W Q i I F Z h b H V l P S J k M j A y N S 0 w O C 0 x M l Q w N z o x O D o z N C 4 x M z U x N D U 3 W i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M j A y M S 9 B d X R v U m V t b 3 Z l Z E N v b H V t b n M x L n t N b 2 5 l Z G E s M H 0 m c X V v d D s s J n F 1 b 3 Q 7 U 2 V j d G l v b j E v M j A y M S 9 B d X R v U m V t b 3 Z l Z E N v b H V t b n M x L n t E Y X R h L D F 9 J n F 1 b 3 Q 7 L C Z x d W 9 0 O 1 N l Y 3 R p b 2 4 x L z I w M j E v Q X V 0 b 1 J l b W 9 2 Z W R D b 2 x 1 b W 5 z M S 5 7 Q 3 V y c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8 y M D I x L 0 F 1 d G 9 S Z W 1 v d m V k Q 2 9 s d W 1 u c z E u e 0 1 v b m V k Y S w w f S Z x d W 9 0 O y w m c X V v d D t T Z W N 0 a W 9 u M S 8 y M D I x L 0 F 1 d G 9 S Z W 1 v d m V k Q 2 9 s d W 1 u c z E u e 0 R h d G E s M X 0 m c X V v d D s s J n F 1 b 3 Q 7 U 2 V j d G l v b j E v M j A y M S 9 B d X R v U m V t b 3 Z l Z E N v b H V t b n M x L n t D d X J z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y M D I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I w M j M v V G F i b G U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j A y M y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I w M j M v R X h w Y W 5 k Z W Q l M j B D d W J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j A y M y 9 F e H B h b m R l Z C U y M E N 1 Y m U u U m F 0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I w M j M v U m V t b 3 Z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y M D I z L 1 J l b m F t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j A y M y 9 Q Y X J z Z W Q l M j B E Y X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j A y M y 9 B Z G R l Z C U y M E N 1 c 3 R v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I w M j M v U m V t b 3 Z l Z C U y M E 9 0 a G V y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I w M j M v R m l s d G V y Z W Q l M j B S b 3 d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j A y M y 9 S Z W 5 h b W V k J T I w Q 2 9 s d W 1 u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y M D I 0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F 1 Z X J 5 S U Q i I F Z h b H V l P S J z O T I z N W I z O D A t M 2 Q x Z i 0 0 N T V h L W F h M T E t Y m R h N G Y 0 M T V l Z D I y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x I i A v P j x F b n R y e S B U e X B l P S J O Y X Z p Z 2 F 0 a W 9 u U 3 R l c E 5 h b W U i I F Z h b H V l P S J z T m F 2 a W d h d G l v b i I g L z 4 8 R W 5 0 c n k g V H l w Z T 0 i R m l s b G V k Q 2 9 t c G x l d G V S Z X N 1 b H R U b 1 d v c m t z a G V l d C I g V m F s d W U 9 I m w w I i A v P j x F b n R y e S B U e X B l P S J G a W x s U 3 R h d H V z I i B W Y W x 1 Z T 0 i c 0 N v b X B s Z X R l I i A v P j x F b n R y e S B U e X B l P S J G a W x s R X J y b 3 J D b 2 R l I i B W Y W x 1 Z T 0 i c 1 V u a 2 5 v d 2 4 i I C 8 + P E V u d H J 5 I F R 5 c G U 9 I k F k Z G V k V G 9 E Y X R h T W 9 k Z W w i I F Z h b H V l P S J s M C I g L z 4 8 R W 5 0 c n k g V H l w Z T 0 i R m l s b E x h c 3 R V c G R h d G V k I i B W Y W x 1 Z T 0 i Z D I w M j U t M D g t M T J U M D c 6 M T g 6 M z Q u M T M 2 M T Q 1 N l o i I C 8 + P C 9 T d G F i b G V F b n R y a W V z P j w v S X R l b T 4 8 S X R l b T 4 8 S X R l b U x v Y 2 F 0 a W 9 u P j x J d G V t V H l w Z T 5 G b 3 J t d W x h P C 9 J d G V t V H l w Z T 4 8 S X R l b V B h d G g + U 2 V j d G l v b j E v M j A y N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y M D I 0 L 1 R h Y m x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I w M j Q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y M D I 0 L 0 V 4 c G F u Z G V k J T I w Q 3 V i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I w M j Q v R X h w Y W 5 k Z W Q l M j B D d W J l L l J h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y M D I 0 L 1 J l b W 9 2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j A y N C 9 S Z W 5 h b W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I w M j Q v U G F y c 2 V k J T I w R G F 0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I w M j Q v Q W R k Z W Q l M j B D d X N 0 b 2 0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y M D I 0 L 1 J l b W 9 2 Z W Q l M j B P d G h l c i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y M D I 0 L 0 Z p b H R l c m V k J T I w U m 9 3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I w M j Q v U m V u Y W 1 l Z C U y M E N v b H V t b n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j A y N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R d W V y e U l E I i B W Y W x 1 Z T 0 i c z k 0 Z j F l M D V i L T Y z N D E t N D g 5 Y i 0 5 Z W F k L W M x M W N i Z j E 5 M m M 4 O S I g L z 4 8 R W 5 0 c n k g V H l w Z T 0 i T m F 2 a W d h d G l v b l N 0 Z X B O Y W 1 l I i B W Y W x 1 Z T 0 i c 0 5 h d m l n Y X R p b 2 4 i I C 8 + P E V u d H J 5 I F R 5 c G U 9 I k 5 h b W V V c G R h d G V k Q W Z 0 Z X J G a W x s I i B W Y W x 1 Z T 0 i b D E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R m l s b F N 0 Y X R 1 c y I g V m F s d W U 9 I n N D b 2 1 w b G V 0 Z S I g L z 4 8 R W 5 0 c n k g V H l w Z T 0 i T G 9 h Z G V k V G 9 B b m F s e X N p c 1 N l c n Z p Y 2 V z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N S 0 w O C 0 x M l Q w N z o x O D o z N C 4 x M z Y x N D U 2 W i I g L z 4 8 L 1 N 0 Y W J s Z U V u d H J p Z X M + P C 9 J d G V t P j x J d G V t P j x J d G V t T G 9 j Y X R p b 2 4 + P E l 0 Z W 1 U e X B l P k Z v c m 1 1 b G E 8 L 0 l 0 Z W 1 U e X B l P j x J d G V t U G F 0 a D 5 T Z W N 0 a W 9 u M S 8 y M D I 1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I w M j U v V G F i b G U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j A y N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I w M j U v R X h w Y W 5 k Z W Q l M j B D d W J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j A y N S 9 F e H B h b m R l Z C U y M E N 1 Y m U u U m F 0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I w M j U v U m V t b 3 Z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y M D I 1 L 1 J l b m F t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j A y N S 9 Q Y X J z Z W Q l M j B E Y X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j A y N S 9 B Z G R l Z C U y M E N 1 c 3 R v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I w M j U v U m V t b 3 Z l Z C U y M E 9 0 a G V y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I w M j U v R m l s d G V y Z W Q l M j B S b 3 d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j A y N S 9 S Z W 5 h b W V k J T I w Q 2 9 s d W 1 u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d X J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R X h j Z X B 0 a W 9 u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F R h c m d l d C I g V m F s d W U 9 I n N D d X J z I i A v P j x F b n R y e S B U e X B l P S J G a W x s Z W R D b 2 1 w b G V 0 Z V J l c 3 V s d F R v V 2 9 y a 3 N o Z W V 0 I i B W Y W x 1 Z T 0 i b D E i I C 8 + P E V u d H J 5 I F R 5 c G U 9 I l F 1 Z X J 5 S U Q i I F Z h b H V l P S J z Z T E 0 N j A w M z Q t M z J i M C 0 0 Z m I y L W F k N G Q t Y z M 0 Y j Y 0 Y z N l Y T M 5 I i A v P j x F b n R y e S B U e X B l P S J G a W x s T G F z d F V w Z G F 0 Z W Q i I F Z h b H V l P S J k M j A y N i 0 w M i 0 y M 1 Q x M j o x N T o 1 M i 4 5 M z M 2 N z c 3 W i I g L z 4 8 R W 5 0 c n k g V H l w Z T 0 i R m l s b E V y c m 9 y Q 2 9 1 b n Q i I F Z h b H V l P S J s M C I g L z 4 8 R W 5 0 c n k g V H l w Z T 0 i R m l s b E N v b H V t b l R 5 c G V z I i B W Y W x 1 Z T 0 i c 0 F B a 0 E i I C 8 + P E V u d H J 5 I F R 5 c G U 9 I k Z p b G x F c n J v c k N v Z G U i I F Z h b H V l P S J z V W 5 r b m 9 3 b i I g L z 4 8 R W 5 0 c n k g V H l w Z T 0 i R m l s b E N v b H V t b k 5 h b W V z I i B W Y W x 1 Z T 0 i c 1 s m c X V v d D t N b 2 5 l Z G E m c X V v d D s s J n F 1 b 3 Q 7 R G F 0 Y S Z x d W 9 0 O y w m c X V v d D t D d X J z J n F 1 b 3 Q 7 X S I g L z 4 8 R W 5 0 c n k g V H l w Z T 0 i R m l s b E N v d W 5 0 I i B W Y W x 1 Z T 0 i b D A i I C 8 + P E V u d H J 5 I F R 5 c G U 9 I k Z p b G x T d G F 0 d X M i I F Z h b H V l P S J z V 2 F p d G l u Z 0 Z v c k V 4 Y 2 V s U m V m c m V z a C I g L z 4 8 R W 5 0 c n k g V H l w Z T 0 i Q W R k Z W R U b 0 R h d G F N b 2 R l b C I g V m F s d W U 9 I m w w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D d X J z L 0 F 1 d G 9 S Z W 1 v d m V k Q 2 9 s d W 1 u c z E u e 0 1 v b m V k Y S w w f S Z x d W 9 0 O y w m c X V v d D t T Z W N 0 a W 9 u M S 9 D d X J z L 0 F 1 d G 9 S Z W 1 v d m V k Q 2 9 s d W 1 u c z E u e 0 R h d G E s M X 0 m c X V v d D s s J n F 1 b 3 Q 7 U 2 V j d G l v b j E v Q 3 V y c y 9 B d X R v U m V t b 3 Z l Z E N v b H V t b n M x L n t D d X J z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0 N 1 c n M v Q X V 0 b 1 J l b W 9 2 Z W R D b 2 x 1 b W 5 z M S 5 7 T W 9 u Z W R h L D B 9 J n F 1 b 3 Q 7 L C Z x d W 9 0 O 1 N l Y 3 R p b 2 4 x L 0 N 1 c n M v Q X V 0 b 1 J l b W 9 2 Z W R D b 2 x 1 b W 5 z M S 5 7 R G F 0 Y S w x f S Z x d W 9 0 O y w m c X V v d D t T Z W N 0 a W 9 u M S 9 D d X J z L 0 F 1 d G 9 S Z W 1 v d m V k Q 2 9 s d W 1 u c z E u e 0 N 1 c n M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N 1 c n M v U 2 9 1 c m N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G 9 7 6 B X i q p Z B o 5 N b e r 9 G 8 u A A A A A A A g A A A A A A E G Y A A A A B A A A g A A A A 7 H D d A + t V a x p H c w j L W 1 r U o l 4 H P 7 M r Y U Z T f H 4 4 i e c B h B A A A A A A D o A A A A A C A A A g A A A A Y w + g v T c n + Q r 6 X 7 z A 2 R a 1 8 C S y 0 V D A C B S l 8 A Y I q V q 1 0 b R Q A A A A n e D I W h T e a Q N 6 Y x 7 m I p 9 t t f V M N W L D T D + N 6 x + I m l 2 N Q 2 P p a b M x 7 H K E Z a Z 4 a 4 A 8 a X v p G w i x O 9 F + a B l O v k x P I x T Y + V e r L l 3 d e K X x p K 5 i V E 0 5 H w V A A A A A f T M j p w 8 m a O 6 w c V 1 j z y 4 k f 2 x T g w n d B b Q 6 n e y Y Z O 9 z p 8 J Y T d h J M B I V 2 m 2 + o b 2 S U 8 y 3 s h p L v B 7 q 1 Q R h f l z I B U L 4 r g = = < / D a t a M a s h u p > 
</file>

<file path=customXml/itemProps1.xml><?xml version="1.0" encoding="utf-8"?>
<ds:datastoreItem xmlns:ds="http://schemas.openxmlformats.org/officeDocument/2006/customXml" ds:itemID="{9E495444-BE60-4951-BE96-25A42CA0D0CA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3</vt:i4>
      </vt:variant>
      <vt:variant>
        <vt:lpstr>Zone denumite</vt:lpstr>
      </vt:variant>
      <vt:variant>
        <vt:i4>1</vt:i4>
      </vt:variant>
    </vt:vector>
  </HeadingPairs>
  <TitlesOfParts>
    <vt:vector size="4" baseType="lpstr">
      <vt:lpstr>DG </vt:lpstr>
      <vt:lpstr>Curs</vt:lpstr>
      <vt:lpstr>Date curs</vt:lpstr>
      <vt:lpstr>'DG '!Zona_de_imprimat</vt:lpstr>
    </vt:vector>
  </TitlesOfParts>
  <Company>MDLPL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constantinescue</dc:creator>
  <cp:lastModifiedBy>Adriana POP</cp:lastModifiedBy>
  <cp:lastPrinted>2026-02-23T12:07:45Z</cp:lastPrinted>
  <dcterms:created xsi:type="dcterms:W3CDTF">2010-01-11T12:40:54Z</dcterms:created>
  <dcterms:modified xsi:type="dcterms:W3CDTF">2026-02-23T12:16:06Z</dcterms:modified>
</cp:coreProperties>
</file>